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to\Controle de Análise de Projetos Externos\Microgeração - Modelos e Documentos\"/>
    </mc:Choice>
  </mc:AlternateContent>
  <xr:revisionPtr revIDLastSave="0" documentId="13_ncr:1_{B08DA399-A8C4-42EB-9548-3D056279BCF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EXEMPLO - Inversor Trifásico" sheetId="4" r:id="rId1"/>
    <sheet name="Inversores Trifásicos" sheetId="5" r:id="rId2"/>
    <sheet name="Inversores Monofásicos" sheetId="1" r:id="rId3"/>
    <sheet name="Valores de queda de tensão" sheetId="2" r:id="rId4"/>
  </sheets>
  <calcPr calcId="19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" i="5"/>
  <c r="G20" i="5" l="1"/>
  <c r="G18" i="5"/>
  <c r="G17" i="5"/>
  <c r="H17" i="5" s="1"/>
  <c r="G14" i="5"/>
  <c r="H14" i="5" s="1"/>
  <c r="G13" i="5"/>
  <c r="H13" i="5" s="1"/>
  <c r="G10" i="5"/>
  <c r="H10" i="5" s="1"/>
  <c r="G9" i="5"/>
  <c r="H9" i="5" s="1"/>
  <c r="G6" i="5"/>
  <c r="G5" i="5"/>
  <c r="G4" i="5"/>
  <c r="G3" i="5"/>
  <c r="G2" i="5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3" i="4"/>
  <c r="G3" i="4" s="1"/>
  <c r="F2" i="4"/>
  <c r="G2" i="4" s="1"/>
  <c r="G16" i="5" l="1"/>
  <c r="H16" i="5" s="1"/>
  <c r="G12" i="5"/>
  <c r="H12" i="5" s="1"/>
  <c r="G8" i="5"/>
  <c r="H8" i="5" s="1"/>
  <c r="H11" i="4"/>
  <c r="H2" i="5"/>
  <c r="H3" i="5" s="1"/>
  <c r="G19" i="5"/>
  <c r="H19" i="5" s="1"/>
  <c r="G15" i="5"/>
  <c r="H15" i="5" s="1"/>
  <c r="G11" i="5"/>
  <c r="H11" i="5" s="1"/>
  <c r="G7" i="5"/>
  <c r="H18" i="5"/>
  <c r="H20" i="5"/>
  <c r="H2" i="4"/>
  <c r="H3" i="4" s="1"/>
  <c r="H12" i="4" s="1"/>
  <c r="H13" i="4"/>
  <c r="H14" i="4" s="1"/>
  <c r="G4" i="1"/>
  <c r="G5" i="1"/>
  <c r="G6" i="1"/>
  <c r="G7" i="1"/>
  <c r="H7" i="1" s="1"/>
  <c r="G8" i="1"/>
  <c r="H8" i="1" s="1"/>
  <c r="G9" i="1"/>
  <c r="H9" i="1" s="1"/>
  <c r="G10" i="1"/>
  <c r="H10" i="1" s="1"/>
  <c r="G11" i="1"/>
  <c r="G12" i="1"/>
  <c r="G13" i="1"/>
  <c r="G14" i="1"/>
  <c r="G15" i="1"/>
  <c r="G16" i="1"/>
  <c r="G17" i="1"/>
  <c r="G18" i="1"/>
  <c r="G19" i="1"/>
  <c r="G20" i="1"/>
  <c r="G2" i="1"/>
  <c r="H2" i="1" s="1"/>
  <c r="G3" i="1"/>
  <c r="H4" i="5" l="1"/>
  <c r="H5" i="5" s="1"/>
  <c r="H6" i="5" s="1"/>
  <c r="H7" i="5" s="1"/>
  <c r="H4" i="4"/>
  <c r="H5" i="4" s="1"/>
  <c r="H6" i="4" s="1"/>
  <c r="H7" i="4" s="1"/>
  <c r="H8" i="4"/>
  <c r="H9" i="4" s="1"/>
  <c r="H15" i="4"/>
  <c r="H16" i="4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3" i="1"/>
  <c r="H4" i="1" s="1"/>
  <c r="H5" i="1" s="1"/>
  <c r="H6" i="1" s="1"/>
  <c r="H21" i="5" l="1"/>
  <c r="H17" i="4"/>
  <c r="H18" i="4" s="1"/>
  <c r="H10" i="4" l="1"/>
  <c r="H21" i="1"/>
  <c r="H19" i="4" l="1"/>
  <c r="H20" i="4" s="1"/>
  <c r="H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CBA72875-4D60-4506-94CB-B57A3BFE5556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C7882674-920A-4138-900B-E0DA8BBE7594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4D49E6CF-F388-4395-A3B4-268F08D1B5CB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D92D93DD-F802-4C48-B3EA-372C4356913E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1E6BD9B3-88E7-4D11-856E-279B4C57557E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77D88A48-E6D4-437F-B28F-40FDE79C2285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83580936-0572-46DC-B50B-65225C19C508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E5BC4E7F-1259-461C-A238-1113A2678185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D9CA3CC4-75D8-4513-A1D1-2C4ED2915362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sharedStrings.xml><?xml version="1.0" encoding="utf-8"?>
<sst xmlns="http://schemas.openxmlformats.org/spreadsheetml/2006/main" count="398" uniqueCount="136">
  <si>
    <r>
      <rPr>
        <b/>
        <sz val="12"/>
        <color rgb="FF283691"/>
        <rFont val="Calibri"/>
        <family val="2"/>
        <scheme val="minor"/>
      </rPr>
      <t>Capacidade de condução de corrente (A)</t>
    </r>
  </si>
  <si>
    <r>
      <rPr>
        <b/>
        <sz val="12"/>
        <color rgb="FF283691"/>
        <rFont val="Calibri"/>
        <family val="2"/>
        <scheme val="minor"/>
      </rPr>
      <t>Queda de Tensão (V/A km)</t>
    </r>
  </si>
  <si>
    <r>
      <rPr>
        <b/>
        <sz val="12"/>
        <color rgb="FF283691"/>
        <rFont val="Calibri"/>
        <family val="2"/>
        <scheme val="minor"/>
      </rPr>
      <t>Temperatura ambiente</t>
    </r>
  </si>
  <si>
    <r>
      <rPr>
        <b/>
        <sz val="12"/>
        <color rgb="FF283691"/>
        <rFont val="Calibri"/>
        <family val="2"/>
        <scheme val="minor"/>
      </rPr>
      <t>Fator de potência</t>
    </r>
  </si>
  <si>
    <r>
      <rPr>
        <b/>
        <sz val="12"/>
        <color rgb="FF283691"/>
        <rFont val="Calibri"/>
        <family val="2"/>
        <scheme val="minor"/>
      </rPr>
      <t>30°C</t>
    </r>
  </si>
  <si>
    <r>
      <rPr>
        <b/>
        <sz val="12"/>
        <color rgb="FF283691"/>
        <rFont val="Calibri"/>
        <family val="2"/>
        <scheme val="minor"/>
      </rPr>
      <t>40°C</t>
    </r>
  </si>
  <si>
    <r>
      <rPr>
        <b/>
        <sz val="12"/>
        <color rgb="FF283691"/>
        <rFont val="Calibri"/>
        <family val="2"/>
        <scheme val="minor"/>
      </rPr>
      <t>Seções Nominais (mm²)</t>
    </r>
  </si>
  <si>
    <r>
      <rPr>
        <b/>
        <sz val="12"/>
        <color rgb="FF283691"/>
        <rFont val="Calibri"/>
        <family val="2"/>
        <scheme val="minor"/>
      </rPr>
      <t>Fator de Potência</t>
    </r>
  </si>
  <si>
    <r>
      <rPr>
        <b/>
        <sz val="12"/>
        <color rgb="FF283691"/>
        <rFont val="Calibri"/>
        <family val="2"/>
        <scheme val="minor"/>
      </rPr>
      <t>Maneiras de instalar</t>
    </r>
  </si>
  <si>
    <r>
      <rPr>
        <b/>
        <sz val="12"/>
        <color rgb="FF283691"/>
        <rFont val="Calibri"/>
        <family val="2"/>
        <scheme val="minor"/>
      </rPr>
      <t>Eletroduto / calha (material não magnético)</t>
    </r>
  </si>
  <si>
    <r>
      <rPr>
        <b/>
        <sz val="12"/>
        <color rgb="FF283691"/>
        <rFont val="Calibri"/>
        <family val="2"/>
        <scheme val="minor"/>
      </rPr>
      <t>Sistema monofásico</t>
    </r>
  </si>
  <si>
    <r>
      <rPr>
        <b/>
        <sz val="12"/>
        <color rgb="FF283691"/>
        <rFont val="Calibri"/>
        <family val="2"/>
        <scheme val="minor"/>
      </rPr>
      <t>Sistema trifásico</t>
    </r>
  </si>
  <si>
    <r>
      <rPr>
        <sz val="4"/>
        <rFont val="Arial"/>
        <family val="2"/>
      </rPr>
      <t>d                  d</t>
    </r>
  </si>
  <si>
    <t>Diensionamento de Cabo de Alumínio Multiplexado Autossustentados 0,6/1 kV</t>
  </si>
  <si>
    <t>Temperatura no condutor 90°C</t>
  </si>
  <si>
    <t>Instalações aéreas fixadas em postes ou fachadas</t>
  </si>
  <si>
    <r>
      <rPr>
        <i/>
        <sz val="12"/>
        <color rgb="FF283691"/>
        <rFont val="Arial"/>
        <family val="2"/>
      </rPr>
      <t xml:space="preserve">Quedas de Tensão
Em nenhum caso a queda de tensão nos circuitos terminais pode ser superior a 4% (ABNT NBR 5410 - Instalações elétricas de baixa tensão, item 6.2.7.2)
</t>
    </r>
    <r>
      <rPr>
        <b/>
        <i/>
        <sz val="12"/>
        <color rgb="FF283691"/>
        <rFont val="Verdana"/>
        <family val="2"/>
      </rPr>
      <t>Queda de Tensão (V/A.km) para fios e cabos 750 V (Tabela 16)</t>
    </r>
  </si>
  <si>
    <r>
      <rPr>
        <i/>
        <sz val="12"/>
        <color rgb="FF283691"/>
        <rFont val="Arial"/>
        <family val="2"/>
      </rPr>
      <t xml:space="preserve">Nota: temperatura do condutor 70°C
</t>
    </r>
    <r>
      <rPr>
        <b/>
        <i/>
        <sz val="12"/>
        <color rgb="FF283691"/>
        <rFont val="Verdana"/>
        <family val="2"/>
      </rPr>
      <t>Queda de Tensão (V/A.km) para cabos HEPR 0,6/1 kV, cabos flexíveis HEPR 0,6/1 kV e Corfitox HEPR 0,6/1 kV (Tabela 18)</t>
    </r>
  </si>
  <si>
    <r>
      <rPr>
        <b/>
        <sz val="12"/>
        <color rgb="FF283691"/>
        <rFont val="Calibri"/>
        <family val="2"/>
        <scheme val="minor"/>
      </rPr>
      <t>Monofásico</t>
    </r>
  </si>
  <si>
    <r>
      <rPr>
        <b/>
        <sz val="12"/>
        <color rgb="FF283691"/>
        <rFont val="Calibri"/>
        <family val="2"/>
        <scheme val="minor"/>
      </rPr>
      <t>Trifásico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</si>
  <si>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</si>
  <si>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</si>
  <si>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</si>
  <si>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</si>
  <si>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</si>
  <si>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</si>
  <si>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</si>
  <si>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</si>
  <si>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</si>
  <si>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</si>
  <si>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</si>
  <si>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</si>
  <si>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TOTAL(%)</t>
  </si>
  <si>
    <t>TRECHO</t>
  </si>
  <si>
    <t>Seção do Condutor(mm²)</t>
  </si>
  <si>
    <t>Δe (V/A.km)</t>
  </si>
  <si>
    <t>Δe trecho (%)</t>
  </si>
  <si>
    <t>Δe acumulado (%)</t>
  </si>
  <si>
    <t>erro</t>
  </si>
  <si>
    <t>1x1x10+10 AL</t>
  </si>
  <si>
    <t>1,50 (750V) CU</t>
  </si>
  <si>
    <t>2,50 (750V) CU</t>
  </si>
  <si>
    <t>4,00 (750V) CU</t>
  </si>
  <si>
    <t>6,00 (750V) CU</t>
  </si>
  <si>
    <t>10,00 (750V) CU</t>
  </si>
  <si>
    <t>16,00 (750V) CU</t>
  </si>
  <si>
    <t>25,00 (750V) CU</t>
  </si>
  <si>
    <t>35,00 (750V) CU</t>
  </si>
  <si>
    <t>50,00 (750V) CU</t>
  </si>
  <si>
    <t>70,00 (750V) CU</t>
  </si>
  <si>
    <t>95,00 (750V) CU</t>
  </si>
  <si>
    <t>120,00 (750V) CU</t>
  </si>
  <si>
    <t>150,00 (750V) CU</t>
  </si>
  <si>
    <t>185,00 (750V) CU</t>
  </si>
  <si>
    <t>240,00 (750V) CU</t>
  </si>
  <si>
    <t>1,50 (0,6/1kV) CU</t>
  </si>
  <si>
    <t>2,50 (0,6/1kV) CU</t>
  </si>
  <si>
    <t>4,00 (0,6/1kV) CU</t>
  </si>
  <si>
    <t>6,00 (0,6/1kV) CU</t>
  </si>
  <si>
    <t>10,00 (0,6/1kV) CU</t>
  </si>
  <si>
    <t>16,00 (0,6/1kV) CU</t>
  </si>
  <si>
    <t>25,00 (0,6/1kV) CU</t>
  </si>
  <si>
    <t>35,00 (0,6/1kV) CU</t>
  </si>
  <si>
    <t>50,00 (0,6/1kV) CU</t>
  </si>
  <si>
    <t>70,00 (0,6/1kV) CU</t>
  </si>
  <si>
    <t>95,00 (0,6/1kV) CU</t>
  </si>
  <si>
    <t>120,00 (0,6/1kV) CU</t>
  </si>
  <si>
    <t>150,00 (0,6/1kV) CU</t>
  </si>
  <si>
    <t>185,00 (0,6/1kV) CU</t>
  </si>
  <si>
    <t>240,00 (0,6/1kV) CU</t>
  </si>
  <si>
    <t>300,00 (0,6/1kV) CU</t>
  </si>
  <si>
    <t>1x1x16+16 AL</t>
  </si>
  <si>
    <t>1x1x25+25 AL</t>
  </si>
  <si>
    <t>1x1x35+35 AL</t>
  </si>
  <si>
    <t>1x1x50+50 AL</t>
  </si>
  <si>
    <t>1x1x70+70 AL</t>
  </si>
  <si>
    <t>2x1x10+10 AL</t>
  </si>
  <si>
    <t>2x1x16+16 AL</t>
  </si>
  <si>
    <t>2x1x25+25 AL</t>
  </si>
  <si>
    <t>2x1x35+35 AL</t>
  </si>
  <si>
    <t>2x1x50+50 AL</t>
  </si>
  <si>
    <t>2x1x70+70 AL</t>
  </si>
  <si>
    <t>3x1x10+10 AL</t>
  </si>
  <si>
    <t>3x1x16+16 AL</t>
  </si>
  <si>
    <t>3x1x25+25 AL</t>
  </si>
  <si>
    <t>3x1x35+35 AL</t>
  </si>
  <si>
    <t>3x1x50+50 AL</t>
  </si>
  <si>
    <t>3x1x70+70 AL</t>
  </si>
  <si>
    <t>3x1x95+95 AL</t>
  </si>
  <si>
    <t>3x1x120+120 AL</t>
  </si>
  <si>
    <t>M</t>
  </si>
  <si>
    <t>N</t>
  </si>
  <si>
    <t>O</t>
  </si>
  <si>
    <t>P</t>
  </si>
  <si>
    <t>Q</t>
  </si>
  <si>
    <t>R</t>
  </si>
  <si>
    <t>S</t>
  </si>
  <si>
    <t>T</t>
  </si>
  <si>
    <t>Corrente (A)</t>
  </si>
  <si>
    <t>Distância (m)</t>
  </si>
  <si>
    <t>ATENÇÃO: Essa aba é apenas para inversores TRIFÁSICOS!!!</t>
  </si>
  <si>
    <t>ATENÇÃO: Essa aba é apenas para inversores MONOFÁSICOS!!!</t>
  </si>
  <si>
    <t>1x1x10+10 CU</t>
  </si>
  <si>
    <t>1x1x16+16 CU</t>
  </si>
  <si>
    <t>1x1x25+25 CU</t>
  </si>
  <si>
    <t>1x1x35+35 CU</t>
  </si>
  <si>
    <t>1x1x50+50 CU</t>
  </si>
  <si>
    <t>1x1x70+70 CU</t>
  </si>
  <si>
    <t>2x1x10+10 CU</t>
  </si>
  <si>
    <t>2x1x16+16 CU</t>
  </si>
  <si>
    <t>2x1x25+25 CU</t>
  </si>
  <si>
    <t>2x1x35+35 CU</t>
  </si>
  <si>
    <t>2x1x50+50 CU</t>
  </si>
  <si>
    <t>2x1x70+70 CU</t>
  </si>
  <si>
    <t>3x1x10+10 CU</t>
  </si>
  <si>
    <t>3x1x16+16 CU</t>
  </si>
  <si>
    <t>3x1x25+25 CU</t>
  </si>
  <si>
    <t>3x1x35+35 CU</t>
  </si>
  <si>
    <t>3x1x50+50 CU</t>
  </si>
  <si>
    <t>3x1x70+70 CU</t>
  </si>
  <si>
    <t>3x1x95+95 CU</t>
  </si>
  <si>
    <t>3x1x120+120 CU</t>
  </si>
  <si>
    <t>Queda de Tensão (V/A.km) para cabos AWG</t>
  </si>
  <si>
    <t>4 CA</t>
  </si>
  <si>
    <t>2 CA</t>
  </si>
  <si>
    <t>1/0 CA</t>
  </si>
  <si>
    <t>2/0 CA</t>
  </si>
  <si>
    <t>4/0 CA</t>
  </si>
  <si>
    <t>336,4 CA</t>
  </si>
  <si>
    <t>4 CAA</t>
  </si>
  <si>
    <t>2 CAA</t>
  </si>
  <si>
    <t>1/0 CAA</t>
  </si>
  <si>
    <t>2/0 CAA</t>
  </si>
  <si>
    <t>4/0 CAA</t>
  </si>
  <si>
    <t>336,4 CAA</t>
  </si>
  <si>
    <t>Diensionamento de Cabo de Cobre Multiplexado Autossustentados 0,6/1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</si>
</sst>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rgb="FF283691"/>
      <name val="Arial"/>
      <family val="2"/>
    </font>
    <font>
      <sz val="7"/>
      <color rgb="FF58595B"/>
      <name val="Arial"/>
      <family val="2"/>
    </font>
    <font>
      <sz val="12"/>
      <color rgb="FF58595B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83691"/>
      <name val="Calibri"/>
      <family val="2"/>
      <scheme val="minor"/>
    </font>
    <font>
      <sz val="12"/>
      <color rgb="FF283691"/>
      <name val="Calibri"/>
      <family val="2"/>
      <scheme val="minor"/>
    </font>
    <font>
      <sz val="4"/>
      <name val="Arial"/>
      <family val="2"/>
    </font>
    <font>
      <i/>
      <sz val="12"/>
      <color rgb="FF283691"/>
      <name val="Arial"/>
      <family val="2"/>
    </font>
    <font>
      <b/>
      <i/>
      <sz val="12"/>
      <color rgb="FF283691"/>
      <name val="Verdana"/>
      <family val="2"/>
    </font>
    <font>
      <b/>
      <i/>
      <sz val="12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top" indent="4" shrinkToFit="1"/>
    </xf>
    <xf numFmtId="2" fontId="5" fillId="0" borderId="0" xfId="0" applyNumberFormat="1" applyFont="1" applyAlignment="1">
      <alignment horizontal="right" vertical="top" indent="4" shrinkToFit="1"/>
    </xf>
    <xf numFmtId="2" fontId="5" fillId="0" borderId="0" xfId="0" applyNumberFormat="1" applyFont="1" applyAlignment="1">
      <alignment horizontal="center" vertical="top" shrinkToFit="1"/>
    </xf>
    <xf numFmtId="1" fontId="4" fillId="0" borderId="0" xfId="0" applyNumberFormat="1" applyFont="1" applyAlignment="1">
      <alignment horizontal="left" vertical="top" indent="1" shrinkToFit="1"/>
    </xf>
    <xf numFmtId="2" fontId="8" fillId="0" borderId="1" xfId="0" applyNumberFormat="1" applyFont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center" vertical="center" wrapText="1" shrinkToFit="1"/>
    </xf>
    <xf numFmtId="2" fontId="9" fillId="0" borderId="1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165" fontId="5" fillId="0" borderId="0" xfId="0" applyNumberFormat="1" applyFont="1" applyAlignment="1">
      <alignment horizontal="center" vertical="top" shrinkToFit="1"/>
    </xf>
    <xf numFmtId="0" fontId="0" fillId="0" borderId="0" xfId="0" applyAlignment="1">
      <alignment vertical="top" wrapText="1"/>
    </xf>
    <xf numFmtId="164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shrinkToFit="1"/>
    </xf>
    <xf numFmtId="164" fontId="8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 vertical="center" shrinkToFit="1"/>
    </xf>
    <xf numFmtId="2" fontId="6" fillId="0" borderId="0" xfId="0" applyNumberFormat="1" applyFont="1" applyAlignment="1">
      <alignment horizontal="center" vertical="center" shrinkToFit="1"/>
    </xf>
    <xf numFmtId="166" fontId="6" fillId="0" borderId="1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313764</xdr:colOff>
      <xdr:row>0</xdr:row>
      <xdr:rowOff>78442</xdr:rowOff>
    </xdr:from>
    <xdr:to>
      <xdr:col>34</xdr:col>
      <xdr:colOff>77880</xdr:colOff>
      <xdr:row>27</xdr:row>
      <xdr:rowOff>116542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414DBE-43CA-4B21-8E8F-CECB47B4E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9" y="78442"/>
          <a:ext cx="11810440" cy="763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25</xdr:row>
      <xdr:rowOff>146443</xdr:rowOff>
    </xdr:from>
    <xdr:ext cx="514350" cy="25376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9614293"/>
          <a:ext cx="514350" cy="253763"/>
        </a:xfrm>
        <a:prstGeom prst="rect">
          <a:avLst/>
        </a:prstGeom>
      </xdr:spPr>
    </xdr:pic>
    <xdr:clientData/>
  </xdr:oneCellAnchor>
  <xdr:oneCellAnchor>
    <xdr:from>
      <xdr:col>3</xdr:col>
      <xdr:colOff>27215</xdr:colOff>
      <xdr:row>25</xdr:row>
      <xdr:rowOff>68313</xdr:rowOff>
    </xdr:from>
    <xdr:ext cx="1187531" cy="342375"/>
    <xdr:grpSp>
      <xdr:nvGrpSpPr>
        <xdr:cNvPr id="3" name="Group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808515" y="9536163"/>
          <a:ext cx="1187531" cy="342375"/>
          <a:chOff x="0" y="0"/>
          <a:chExt cx="355600" cy="202565"/>
        </a:xfrm>
      </xdr:grpSpPr>
      <xdr:sp macro="" textlink="">
        <xdr:nvSpPr>
          <xdr:cNvPr id="4" name="Shape 8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350" y="6350"/>
            <a:ext cx="114935" cy="105410"/>
          </a:xfrm>
          <a:custGeom>
            <a:avLst/>
            <a:gdLst/>
            <a:ahLst/>
            <a:cxnLst/>
            <a:rect l="0" t="0" r="0" b="0"/>
            <a:pathLst>
              <a:path w="114935" h="105410">
                <a:moveTo>
                  <a:pt x="57238" y="0"/>
                </a:moveTo>
                <a:lnTo>
                  <a:pt x="79512" y="4137"/>
                </a:lnTo>
                <a:lnTo>
                  <a:pt x="97707" y="15420"/>
                </a:lnTo>
                <a:lnTo>
                  <a:pt x="109977" y="32157"/>
                </a:lnTo>
                <a:lnTo>
                  <a:pt x="114477" y="52654"/>
                </a:lnTo>
                <a:lnTo>
                  <a:pt x="109977" y="73147"/>
                </a:lnTo>
                <a:lnTo>
                  <a:pt x="97707" y="89889"/>
                </a:lnTo>
                <a:lnTo>
                  <a:pt x="79512" y="101179"/>
                </a:lnTo>
                <a:lnTo>
                  <a:pt x="57238" y="105321"/>
                </a:lnTo>
                <a:lnTo>
                  <a:pt x="34959" y="101179"/>
                </a:lnTo>
                <a:lnTo>
                  <a:pt x="16765" y="89889"/>
                </a:lnTo>
                <a:lnTo>
                  <a:pt x="4498" y="73147"/>
                </a:lnTo>
                <a:lnTo>
                  <a:pt x="0" y="52654"/>
                </a:lnTo>
                <a:lnTo>
                  <a:pt x="4498" y="32157"/>
                </a:lnTo>
                <a:lnTo>
                  <a:pt x="16765" y="15420"/>
                </a:lnTo>
                <a:lnTo>
                  <a:pt x="34959" y="4137"/>
                </a:lnTo>
                <a:lnTo>
                  <a:pt x="57238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5" name="Shape 9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6037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090" y="7226"/>
                </a:moveTo>
                <a:lnTo>
                  <a:pt x="27241" y="0"/>
                </a:lnTo>
                <a:lnTo>
                  <a:pt x="7861" y="0"/>
                </a:lnTo>
                <a:lnTo>
                  <a:pt x="0" y="7226"/>
                </a:lnTo>
                <a:lnTo>
                  <a:pt x="0" y="25057"/>
                </a:lnTo>
                <a:lnTo>
                  <a:pt x="7861" y="32296"/>
                </a:lnTo>
                <a:lnTo>
                  <a:pt x="27241" y="32296"/>
                </a:lnTo>
                <a:lnTo>
                  <a:pt x="35090" y="25057"/>
                </a:lnTo>
                <a:lnTo>
                  <a:pt x="35090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6" name="Shape 10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6037" y="6350"/>
            <a:ext cx="302895" cy="196215"/>
          </a:xfrm>
          <a:custGeom>
            <a:avLst/>
            <a:gdLst/>
            <a:ahLst/>
            <a:cxnLst/>
            <a:rect l="0" t="0" r="0" b="0"/>
            <a:pathLst>
              <a:path w="302895" h="196215">
                <a:moveTo>
                  <a:pt x="17551" y="36512"/>
                </a:moveTo>
                <a:lnTo>
                  <a:pt x="27241" y="36512"/>
                </a:lnTo>
                <a:lnTo>
                  <a:pt x="35090" y="43738"/>
                </a:lnTo>
                <a:lnTo>
                  <a:pt x="35090" y="52654"/>
                </a:lnTo>
                <a:lnTo>
                  <a:pt x="35090" y="61569"/>
                </a:lnTo>
                <a:lnTo>
                  <a:pt x="27241" y="68808"/>
                </a:lnTo>
                <a:lnTo>
                  <a:pt x="17551" y="68808"/>
                </a:lnTo>
                <a:lnTo>
                  <a:pt x="7861" y="68808"/>
                </a:lnTo>
                <a:lnTo>
                  <a:pt x="0" y="61569"/>
                </a:lnTo>
                <a:lnTo>
                  <a:pt x="0" y="52654"/>
                </a:lnTo>
                <a:lnTo>
                  <a:pt x="0" y="43738"/>
                </a:lnTo>
                <a:lnTo>
                  <a:pt x="7861" y="36512"/>
                </a:lnTo>
                <a:lnTo>
                  <a:pt x="17551" y="36512"/>
                </a:lnTo>
                <a:close/>
              </a:path>
              <a:path w="302895" h="196215">
                <a:moveTo>
                  <a:pt x="73748" y="53517"/>
                </a:moveTo>
                <a:lnTo>
                  <a:pt x="73748" y="195618"/>
                </a:lnTo>
              </a:path>
              <a:path w="302895" h="196215">
                <a:moveTo>
                  <a:pt x="245376" y="0"/>
                </a:moveTo>
                <a:lnTo>
                  <a:pt x="223102" y="4139"/>
                </a:lnTo>
                <a:lnTo>
                  <a:pt x="204908" y="15425"/>
                </a:lnTo>
                <a:lnTo>
                  <a:pt x="192637" y="32162"/>
                </a:lnTo>
                <a:lnTo>
                  <a:pt x="188137" y="52654"/>
                </a:lnTo>
                <a:lnTo>
                  <a:pt x="192637" y="73147"/>
                </a:lnTo>
                <a:lnTo>
                  <a:pt x="204908" y="89889"/>
                </a:lnTo>
                <a:lnTo>
                  <a:pt x="223102" y="101179"/>
                </a:lnTo>
                <a:lnTo>
                  <a:pt x="245376" y="105321"/>
                </a:lnTo>
                <a:lnTo>
                  <a:pt x="267651" y="101179"/>
                </a:lnTo>
                <a:lnTo>
                  <a:pt x="285837" y="89889"/>
                </a:lnTo>
                <a:lnTo>
                  <a:pt x="298095" y="73147"/>
                </a:lnTo>
                <a:lnTo>
                  <a:pt x="302590" y="52654"/>
                </a:lnTo>
                <a:lnTo>
                  <a:pt x="298095" y="32162"/>
                </a:lnTo>
                <a:lnTo>
                  <a:pt x="285837" y="15425"/>
                </a:lnTo>
                <a:lnTo>
                  <a:pt x="267651" y="4139"/>
                </a:lnTo>
                <a:lnTo>
                  <a:pt x="245376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7" name="Shape 1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273850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115" y="7226"/>
                </a:moveTo>
                <a:lnTo>
                  <a:pt x="27254" y="0"/>
                </a:lnTo>
                <a:lnTo>
                  <a:pt x="7874" y="0"/>
                </a:lnTo>
                <a:lnTo>
                  <a:pt x="0" y="7226"/>
                </a:lnTo>
                <a:lnTo>
                  <a:pt x="0" y="25057"/>
                </a:lnTo>
                <a:lnTo>
                  <a:pt x="7874" y="32296"/>
                </a:lnTo>
                <a:lnTo>
                  <a:pt x="27254" y="32296"/>
                </a:lnTo>
                <a:lnTo>
                  <a:pt x="35115" y="25057"/>
                </a:lnTo>
                <a:lnTo>
                  <a:pt x="35115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8" name="Shape 1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35191" y="42862"/>
            <a:ext cx="74295" cy="159385"/>
          </a:xfrm>
          <a:custGeom>
            <a:avLst/>
            <a:gdLst/>
            <a:ahLst/>
            <a:cxnLst/>
            <a:rect l="0" t="0" r="0" b="0"/>
            <a:pathLst>
              <a:path w="74295" h="159385">
                <a:moveTo>
                  <a:pt x="56222" y="0"/>
                </a:moveTo>
                <a:lnTo>
                  <a:pt x="46532" y="0"/>
                </a:lnTo>
                <a:lnTo>
                  <a:pt x="38658" y="7226"/>
                </a:lnTo>
                <a:lnTo>
                  <a:pt x="38658" y="16141"/>
                </a:lnTo>
                <a:lnTo>
                  <a:pt x="38658" y="25057"/>
                </a:lnTo>
                <a:lnTo>
                  <a:pt x="46532" y="32296"/>
                </a:lnTo>
                <a:lnTo>
                  <a:pt x="56222" y="32296"/>
                </a:lnTo>
                <a:lnTo>
                  <a:pt x="65913" y="32296"/>
                </a:lnTo>
                <a:lnTo>
                  <a:pt x="73774" y="25057"/>
                </a:lnTo>
                <a:lnTo>
                  <a:pt x="73774" y="16141"/>
                </a:lnTo>
                <a:lnTo>
                  <a:pt x="73774" y="7226"/>
                </a:lnTo>
                <a:lnTo>
                  <a:pt x="65913" y="0"/>
                </a:lnTo>
                <a:lnTo>
                  <a:pt x="56222" y="0"/>
                </a:lnTo>
                <a:close/>
              </a:path>
              <a:path w="74295" h="159385">
                <a:moveTo>
                  <a:pt x="0" y="17005"/>
                </a:moveTo>
                <a:lnTo>
                  <a:pt x="0" y="159105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9" name="Shape 13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42151" y="177406"/>
            <a:ext cx="61594" cy="0"/>
          </a:xfrm>
          <a:custGeom>
            <a:avLst/>
            <a:gdLst/>
            <a:ahLst/>
            <a:cxnLst/>
            <a:rect l="0" t="0" r="0" b="0"/>
            <a:pathLst>
              <a:path w="61594">
                <a:moveTo>
                  <a:pt x="0" y="0"/>
                </a:moveTo>
                <a:lnTo>
                  <a:pt x="61569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0" name="Shape 14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124345" y="160629"/>
            <a:ext cx="102870" cy="33655"/>
          </a:xfrm>
          <a:custGeom>
            <a:avLst/>
            <a:gdLst/>
            <a:ahLst/>
            <a:cxnLst/>
            <a:rect l="0" t="0" r="0" b="0"/>
            <a:pathLst>
              <a:path w="102870" h="33655">
                <a:moveTo>
                  <a:pt x="28790" y="0"/>
                </a:moveTo>
                <a:lnTo>
                  <a:pt x="0" y="16776"/>
                </a:lnTo>
                <a:lnTo>
                  <a:pt x="28790" y="33540"/>
                </a:lnTo>
                <a:lnTo>
                  <a:pt x="28790" y="0"/>
                </a:lnTo>
                <a:close/>
              </a:path>
              <a:path w="102870" h="33655">
                <a:moveTo>
                  <a:pt x="102565" y="16776"/>
                </a:moveTo>
                <a:lnTo>
                  <a:pt x="73774" y="0"/>
                </a:lnTo>
                <a:lnTo>
                  <a:pt x="73774" y="33540"/>
                </a:lnTo>
                <a:lnTo>
                  <a:pt x="102565" y="1677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</xdr:grpSp>
    <xdr:clientData/>
  </xdr:oneCellAnchor>
  <xdr:oneCellAnchor>
    <xdr:from>
      <xdr:col>3</xdr:col>
      <xdr:colOff>452747</xdr:colOff>
      <xdr:row>25</xdr:row>
      <xdr:rowOff>60891</xdr:rowOff>
    </xdr:from>
    <xdr:ext cx="332693" cy="339901"/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3234047" y="9528741"/>
          <a:ext cx="332693" cy="339901"/>
          <a:chOff x="0" y="0"/>
          <a:chExt cx="127635" cy="202565"/>
        </a:xfrm>
      </xdr:grpSpPr>
      <xdr:sp macro="" textlink="">
        <xdr:nvSpPr>
          <xdr:cNvPr id="12" name="Shape 16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6350" y="6350"/>
            <a:ext cx="114935" cy="105410"/>
          </a:xfrm>
          <a:custGeom>
            <a:avLst/>
            <a:gdLst/>
            <a:ahLst/>
            <a:cxnLst/>
            <a:rect l="0" t="0" r="0" b="0"/>
            <a:pathLst>
              <a:path w="114935" h="105410">
                <a:moveTo>
                  <a:pt x="57238" y="0"/>
                </a:moveTo>
                <a:lnTo>
                  <a:pt x="79508" y="4137"/>
                </a:lnTo>
                <a:lnTo>
                  <a:pt x="97694" y="15420"/>
                </a:lnTo>
                <a:lnTo>
                  <a:pt x="109956" y="32157"/>
                </a:lnTo>
                <a:lnTo>
                  <a:pt x="114452" y="52654"/>
                </a:lnTo>
                <a:lnTo>
                  <a:pt x="109956" y="73147"/>
                </a:lnTo>
                <a:lnTo>
                  <a:pt x="97694" y="89889"/>
                </a:lnTo>
                <a:lnTo>
                  <a:pt x="79508" y="101179"/>
                </a:lnTo>
                <a:lnTo>
                  <a:pt x="57238" y="105321"/>
                </a:lnTo>
                <a:lnTo>
                  <a:pt x="34959" y="101179"/>
                </a:lnTo>
                <a:lnTo>
                  <a:pt x="16765" y="89889"/>
                </a:lnTo>
                <a:lnTo>
                  <a:pt x="4498" y="73147"/>
                </a:lnTo>
                <a:lnTo>
                  <a:pt x="0" y="52654"/>
                </a:lnTo>
                <a:lnTo>
                  <a:pt x="4498" y="32157"/>
                </a:lnTo>
                <a:lnTo>
                  <a:pt x="16765" y="15420"/>
                </a:lnTo>
                <a:lnTo>
                  <a:pt x="34959" y="4137"/>
                </a:lnTo>
                <a:lnTo>
                  <a:pt x="57238" y="0"/>
                </a:lnTo>
                <a:close/>
              </a:path>
            </a:pathLst>
          </a:custGeom>
          <a:ln w="12699">
            <a:solidFill>
              <a:srgbClr val="000000"/>
            </a:solidFill>
          </a:ln>
        </xdr:spPr>
      </xdr:sp>
      <xdr:sp macro="" textlink="">
        <xdr:nvSpPr>
          <xdr:cNvPr id="13" name="Shape 17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6037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090" y="7226"/>
                </a:moveTo>
                <a:lnTo>
                  <a:pt x="27241" y="0"/>
                </a:lnTo>
                <a:lnTo>
                  <a:pt x="7861" y="0"/>
                </a:lnTo>
                <a:lnTo>
                  <a:pt x="0" y="7226"/>
                </a:lnTo>
                <a:lnTo>
                  <a:pt x="0" y="25057"/>
                </a:lnTo>
                <a:lnTo>
                  <a:pt x="7861" y="32296"/>
                </a:lnTo>
                <a:lnTo>
                  <a:pt x="27241" y="32296"/>
                </a:lnTo>
                <a:lnTo>
                  <a:pt x="35090" y="25057"/>
                </a:lnTo>
                <a:lnTo>
                  <a:pt x="35090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14" name="Shape 18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6037" y="42862"/>
            <a:ext cx="74295" cy="159385"/>
          </a:xfrm>
          <a:custGeom>
            <a:avLst/>
            <a:gdLst/>
            <a:ahLst/>
            <a:cxnLst/>
            <a:rect l="0" t="0" r="0" b="0"/>
            <a:pathLst>
              <a:path w="74295" h="159385">
                <a:moveTo>
                  <a:pt x="17551" y="0"/>
                </a:moveTo>
                <a:lnTo>
                  <a:pt x="27241" y="0"/>
                </a:lnTo>
                <a:lnTo>
                  <a:pt x="35090" y="7226"/>
                </a:lnTo>
                <a:lnTo>
                  <a:pt x="35090" y="16141"/>
                </a:lnTo>
                <a:lnTo>
                  <a:pt x="35090" y="25057"/>
                </a:lnTo>
                <a:lnTo>
                  <a:pt x="27241" y="32296"/>
                </a:lnTo>
                <a:lnTo>
                  <a:pt x="17551" y="32296"/>
                </a:lnTo>
                <a:lnTo>
                  <a:pt x="7861" y="32296"/>
                </a:lnTo>
                <a:lnTo>
                  <a:pt x="0" y="25057"/>
                </a:lnTo>
                <a:lnTo>
                  <a:pt x="0" y="16141"/>
                </a:lnTo>
                <a:lnTo>
                  <a:pt x="0" y="7226"/>
                </a:lnTo>
                <a:lnTo>
                  <a:pt x="7861" y="0"/>
                </a:lnTo>
                <a:lnTo>
                  <a:pt x="17551" y="0"/>
                </a:lnTo>
                <a:close/>
              </a:path>
              <a:path w="74295" h="159385">
                <a:moveTo>
                  <a:pt x="73748" y="17005"/>
                </a:moveTo>
                <a:lnTo>
                  <a:pt x="73748" y="159105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5" name="Shape 19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515" y="59867"/>
            <a:ext cx="85725" cy="142240"/>
          </a:xfrm>
          <a:custGeom>
            <a:avLst/>
            <a:gdLst/>
            <a:ahLst/>
            <a:cxnLst/>
            <a:rect l="0" t="0" r="0" b="0"/>
            <a:pathLst>
              <a:path w="85725" h="142240">
                <a:moveTo>
                  <a:pt x="0" y="0"/>
                </a:moveTo>
                <a:lnTo>
                  <a:pt x="0" y="142100"/>
                </a:lnTo>
              </a:path>
              <a:path w="85725" h="142240">
                <a:moveTo>
                  <a:pt x="23583" y="117538"/>
                </a:moveTo>
                <a:lnTo>
                  <a:pt x="85140" y="117538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6" name="Shape 20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12293" y="160629"/>
            <a:ext cx="102870" cy="33655"/>
          </a:xfrm>
          <a:custGeom>
            <a:avLst/>
            <a:gdLst/>
            <a:ahLst/>
            <a:cxnLst/>
            <a:rect l="0" t="0" r="0" b="0"/>
            <a:pathLst>
              <a:path w="102870" h="33655">
                <a:moveTo>
                  <a:pt x="28790" y="0"/>
                </a:moveTo>
                <a:lnTo>
                  <a:pt x="0" y="16776"/>
                </a:lnTo>
                <a:lnTo>
                  <a:pt x="28790" y="33540"/>
                </a:lnTo>
                <a:lnTo>
                  <a:pt x="28790" y="0"/>
                </a:lnTo>
                <a:close/>
              </a:path>
              <a:path w="102870" h="33655">
                <a:moveTo>
                  <a:pt x="102565" y="16776"/>
                </a:moveTo>
                <a:lnTo>
                  <a:pt x="73774" y="0"/>
                </a:lnTo>
                <a:lnTo>
                  <a:pt x="73774" y="33540"/>
                </a:lnTo>
                <a:lnTo>
                  <a:pt x="102565" y="1677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</xdr:grpSp>
    <xdr:clientData/>
  </xdr:oneCellAnchor>
  <xdr:oneCellAnchor>
    <xdr:from>
      <xdr:col>5</xdr:col>
      <xdr:colOff>466726</xdr:colOff>
      <xdr:row>25</xdr:row>
      <xdr:rowOff>79159</xdr:rowOff>
    </xdr:from>
    <xdr:ext cx="386676" cy="346556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1" y="9547009"/>
          <a:ext cx="386676" cy="3465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zoomScale="85" zoomScaleNormal="85" workbookViewId="0">
      <selection activeCell="B3" sqref="B3"/>
    </sheetView>
  </sheetViews>
  <sheetFormatPr defaultColWidth="7.140625" defaultRowHeight="21" customHeight="1" x14ac:dyDescent="0.25"/>
  <cols>
    <col min="1" max="2" width="7.140625" style="1"/>
    <col min="3" max="3" width="12.28515625" style="1" customWidth="1"/>
    <col min="4" max="4" width="22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0" t="s">
        <v>33</v>
      </c>
      <c r="B1" s="40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0" t="s">
        <v>20</v>
      </c>
      <c r="B2" s="30" t="s">
        <v>21</v>
      </c>
      <c r="C2" s="28">
        <v>23</v>
      </c>
      <c r="D2" s="29" t="s">
        <v>44</v>
      </c>
      <c r="E2" s="28">
        <v>6</v>
      </c>
      <c r="F2" s="25">
        <f>IF(D2="","",VLOOKUP(D2,'Valores de queda de tensão'!$A$1:$G$69,6,FALSE))</f>
        <v>3.16</v>
      </c>
      <c r="G2" s="26">
        <f>IF(F2="erro","erro",IF(F2="","",((C2*(E2/1000)*F2)/(380))*100))</f>
        <v>0.11475789473684214</v>
      </c>
      <c r="H2" s="26">
        <f>IF(G2="","",IF(G2="erro","",SUMIF($B$2:$B$20,A2,$H$2:$H$20)+G2))</f>
        <v>0.11475789473684214</v>
      </c>
    </row>
    <row r="3" spans="1:8" ht="21" customHeight="1" x14ac:dyDescent="0.25">
      <c r="A3" s="30" t="s">
        <v>21</v>
      </c>
      <c r="B3" s="30" t="s">
        <v>22</v>
      </c>
      <c r="C3" s="28">
        <v>23</v>
      </c>
      <c r="D3" s="29" t="s">
        <v>44</v>
      </c>
      <c r="E3" s="28">
        <v>6</v>
      </c>
      <c r="F3" s="25">
        <f>IF(D3="","",VLOOKUP(D3,'Valores de queda de tensão'!$A$1:$G$69,6,FALSE))</f>
        <v>3.16</v>
      </c>
      <c r="G3" s="26">
        <f t="shared" ref="G3:G20" si="0">IF(F3="erro","erro",IF(F3="","",((C3*(E3/1000)*F3)/(380))*100))</f>
        <v>0.11475789473684214</v>
      </c>
      <c r="H3" s="26">
        <f t="shared" ref="H3:H20" si="1">IF(G3="","",IF(G3="erro","",SUMIF($B$2:$B$20,A3,$H$2:$H$20)+G3))</f>
        <v>0.22951578947368428</v>
      </c>
    </row>
    <row r="4" spans="1:8" ht="21" customHeight="1" x14ac:dyDescent="0.25">
      <c r="A4" s="30" t="s">
        <v>22</v>
      </c>
      <c r="B4" s="30" t="s">
        <v>23</v>
      </c>
      <c r="C4" s="28">
        <v>23</v>
      </c>
      <c r="D4" s="29" t="s">
        <v>83</v>
      </c>
      <c r="E4" s="28">
        <v>20</v>
      </c>
      <c r="F4" s="25">
        <f>IF(D4="","",VLOOKUP(D4,'Valores de queda de tensão'!$A$1:$G$69,6,FALSE))</f>
        <v>3.5</v>
      </c>
      <c r="G4" s="26">
        <f t="shared" si="0"/>
        <v>0.42368421052631577</v>
      </c>
      <c r="H4" s="26">
        <f t="shared" ref="H4:H10" si="2">IF(G4="","",IF(G4="erro","",SUMIF($B$2:$B$20,A4,$H$2:$H$20)+G4))</f>
        <v>0.6532</v>
      </c>
    </row>
    <row r="5" spans="1:8" ht="21" customHeight="1" x14ac:dyDescent="0.25">
      <c r="A5" s="30" t="s">
        <v>23</v>
      </c>
      <c r="B5" s="30" t="s">
        <v>24</v>
      </c>
      <c r="C5" s="28">
        <v>23</v>
      </c>
      <c r="D5" s="29" t="s">
        <v>60</v>
      </c>
      <c r="E5" s="28">
        <v>10</v>
      </c>
      <c r="F5" s="25">
        <f>IF(D5="","",VLOOKUP(D5,'Valores de queda de tensão'!$A$1:$G$69,6,FALSE))</f>
        <v>2.17</v>
      </c>
      <c r="G5" s="26">
        <f t="shared" si="0"/>
        <v>0.1313421052631579</v>
      </c>
      <c r="H5" s="26">
        <f t="shared" si="2"/>
        <v>0.78454210526315793</v>
      </c>
    </row>
    <row r="6" spans="1:8" ht="21" customHeight="1" x14ac:dyDescent="0.25">
      <c r="A6" s="30" t="s">
        <v>24</v>
      </c>
      <c r="B6" s="30" t="s">
        <v>25</v>
      </c>
      <c r="C6" s="28">
        <v>23</v>
      </c>
      <c r="D6" s="29" t="s">
        <v>43</v>
      </c>
      <c r="E6" s="28">
        <v>5</v>
      </c>
      <c r="F6" s="25">
        <f>IF(D6="","",VLOOKUP(D6,'Valores de queda de tensão'!$A$1:$G$69,6,FALSE))</f>
        <v>5.26</v>
      </c>
      <c r="G6" s="26">
        <f t="shared" si="0"/>
        <v>0.15918421052631579</v>
      </c>
      <c r="H6" s="26">
        <f t="shared" si="2"/>
        <v>0.94372631578947375</v>
      </c>
    </row>
    <row r="7" spans="1:8" ht="21" customHeight="1" x14ac:dyDescent="0.25">
      <c r="A7" s="30" t="s">
        <v>25</v>
      </c>
      <c r="B7" s="30" t="s">
        <v>26</v>
      </c>
      <c r="C7" s="28"/>
      <c r="D7" s="29"/>
      <c r="E7" s="28"/>
      <c r="F7" s="25" t="str">
        <f>IF(D7="","",VLOOKUP(D7,'Valores de queda de tensão'!$A$1:$G$69,6,FALSE))</f>
        <v/>
      </c>
      <c r="G7" s="26" t="str">
        <f t="shared" si="0"/>
        <v/>
      </c>
      <c r="H7" s="26" t="str">
        <f t="shared" si="2"/>
        <v/>
      </c>
    </row>
    <row r="8" spans="1:8" ht="21" customHeight="1" x14ac:dyDescent="0.25">
      <c r="A8" s="30" t="s">
        <v>26</v>
      </c>
      <c r="B8" s="30" t="s">
        <v>27</v>
      </c>
      <c r="C8" s="28"/>
      <c r="D8" s="29"/>
      <c r="E8" s="28"/>
      <c r="F8" s="25" t="str">
        <f>IF(D8="","",VLOOKUP(D8,'Valores de queda de tensão'!$A$1:$G$69,6,FALSE))</f>
        <v/>
      </c>
      <c r="G8" s="26" t="str">
        <f t="shared" si="0"/>
        <v/>
      </c>
      <c r="H8" s="26" t="str">
        <f t="shared" si="2"/>
        <v/>
      </c>
    </row>
    <row r="9" spans="1:8" ht="21" customHeight="1" x14ac:dyDescent="0.25">
      <c r="A9" s="30" t="s">
        <v>27</v>
      </c>
      <c r="B9" s="30" t="s">
        <v>28</v>
      </c>
      <c r="C9" s="28"/>
      <c r="D9" s="29"/>
      <c r="E9" s="28"/>
      <c r="F9" s="25" t="str">
        <f>IF(D9="","",VLOOKUP(D9,'Valores de queda de tensão'!$A$1:$G$69,6,FALSE))</f>
        <v/>
      </c>
      <c r="G9" s="26" t="str">
        <f t="shared" si="0"/>
        <v/>
      </c>
      <c r="H9" s="26" t="str">
        <f t="shared" si="2"/>
        <v/>
      </c>
    </row>
    <row r="10" spans="1:8" ht="21" customHeight="1" x14ac:dyDescent="0.25">
      <c r="A10" s="30" t="s">
        <v>28</v>
      </c>
      <c r="B10" s="30" t="s">
        <v>29</v>
      </c>
      <c r="C10" s="28"/>
      <c r="D10" s="29"/>
      <c r="E10" s="28"/>
      <c r="F10" s="25" t="str">
        <f>IF(D10="","",VLOOKUP(D10,'Valores de queda de tensão'!$A$1:$G$69,6,FALSE))</f>
        <v/>
      </c>
      <c r="G10" s="26" t="str">
        <f t="shared" si="0"/>
        <v/>
      </c>
      <c r="H10" s="26" t="str">
        <f t="shared" si="2"/>
        <v/>
      </c>
    </row>
    <row r="11" spans="1:8" ht="21" customHeight="1" x14ac:dyDescent="0.25">
      <c r="A11" s="30" t="s">
        <v>29</v>
      </c>
      <c r="B11" s="30" t="s">
        <v>30</v>
      </c>
      <c r="C11" s="28"/>
      <c r="D11" s="29"/>
      <c r="E11" s="28"/>
      <c r="F11" s="25" t="str">
        <f>IF(D11="","",VLOOKUP(D11,'Valores de queda de tensão'!$A$1:$G$69,6,FALSE))</f>
        <v/>
      </c>
      <c r="G11" s="26" t="str">
        <f t="shared" si="0"/>
        <v/>
      </c>
      <c r="H11" s="26" t="str">
        <f t="shared" si="1"/>
        <v/>
      </c>
    </row>
    <row r="12" spans="1:8" ht="21" customHeight="1" x14ac:dyDescent="0.25">
      <c r="A12" s="30" t="s">
        <v>30</v>
      </c>
      <c r="B12" s="30" t="s">
        <v>31</v>
      </c>
      <c r="C12" s="28"/>
      <c r="D12" s="29"/>
      <c r="E12" s="28"/>
      <c r="F12" s="25" t="str">
        <f>IF(D12="","",VLOOKUP(D12,'Valores de queda de tensão'!$A$1:$G$69,6,FALSE))</f>
        <v/>
      </c>
      <c r="G12" s="26" t="str">
        <f t="shared" si="0"/>
        <v/>
      </c>
      <c r="H12" s="26" t="str">
        <f t="shared" si="1"/>
        <v/>
      </c>
    </row>
    <row r="13" spans="1:8" ht="21" customHeight="1" x14ac:dyDescent="0.25">
      <c r="A13" s="30" t="s">
        <v>31</v>
      </c>
      <c r="B13" s="30" t="s">
        <v>90</v>
      </c>
      <c r="C13" s="28"/>
      <c r="D13" s="29"/>
      <c r="E13" s="28"/>
      <c r="F13" s="25" t="str">
        <f>IF(D13="","",VLOOKUP(D13,'Valores de queda de tensão'!$A$1:$G$69,6,FALSE))</f>
        <v/>
      </c>
      <c r="G13" s="26" t="str">
        <f t="shared" si="0"/>
        <v/>
      </c>
      <c r="H13" s="26" t="str">
        <f t="shared" si="1"/>
        <v/>
      </c>
    </row>
    <row r="14" spans="1:8" ht="21" customHeight="1" x14ac:dyDescent="0.25">
      <c r="A14" s="30" t="s">
        <v>90</v>
      </c>
      <c r="B14" s="30" t="s">
        <v>91</v>
      </c>
      <c r="C14" s="28"/>
      <c r="D14" s="29"/>
      <c r="E14" s="28"/>
      <c r="F14" s="25" t="str">
        <f>IF(D14="","",VLOOKUP(D14,'Valores de queda de tensão'!$A$1:$G$69,6,FALSE))</f>
        <v/>
      </c>
      <c r="G14" s="26" t="str">
        <f t="shared" si="0"/>
        <v/>
      </c>
      <c r="H14" s="26" t="str">
        <f t="shared" si="1"/>
        <v/>
      </c>
    </row>
    <row r="15" spans="1:8" ht="21" customHeight="1" x14ac:dyDescent="0.25">
      <c r="A15" s="30" t="s">
        <v>91</v>
      </c>
      <c r="B15" s="30" t="s">
        <v>92</v>
      </c>
      <c r="C15" s="28"/>
      <c r="D15" s="29"/>
      <c r="E15" s="28"/>
      <c r="F15" s="25" t="str">
        <f>IF(D15="","",VLOOKUP(D15,'Valores de queda de tensão'!$A$1:$G$69,6,FALSE))</f>
        <v/>
      </c>
      <c r="G15" s="26" t="str">
        <f t="shared" si="0"/>
        <v/>
      </c>
      <c r="H15" s="26" t="str">
        <f t="shared" si="1"/>
        <v/>
      </c>
    </row>
    <row r="16" spans="1:8" ht="21" customHeight="1" x14ac:dyDescent="0.25">
      <c r="A16" s="30" t="s">
        <v>92</v>
      </c>
      <c r="B16" s="30" t="s">
        <v>93</v>
      </c>
      <c r="C16" s="28"/>
      <c r="D16" s="29"/>
      <c r="E16" s="28"/>
      <c r="F16" s="25" t="str">
        <f>IF(D16="","",VLOOKUP(D16,'Valores de queda de tensão'!$A$1:$G$69,6,FALSE))</f>
        <v/>
      </c>
      <c r="G16" s="26" t="str">
        <f t="shared" si="0"/>
        <v/>
      </c>
      <c r="H16" s="26" t="str">
        <f t="shared" si="1"/>
        <v/>
      </c>
    </row>
    <row r="17" spans="1:8" ht="21" customHeight="1" x14ac:dyDescent="0.25">
      <c r="A17" s="30" t="s">
        <v>93</v>
      </c>
      <c r="B17" s="30" t="s">
        <v>94</v>
      </c>
      <c r="C17" s="28"/>
      <c r="D17" s="29"/>
      <c r="E17" s="28"/>
      <c r="F17" s="25" t="str">
        <f>IF(D17="","",VLOOKUP(D17,'Valores de queda de tensão'!$A$1:$G$69,6,FALSE))</f>
        <v/>
      </c>
      <c r="G17" s="26" t="str">
        <f t="shared" si="0"/>
        <v/>
      </c>
      <c r="H17" s="26" t="str">
        <f t="shared" si="1"/>
        <v/>
      </c>
    </row>
    <row r="18" spans="1:8" ht="21" customHeight="1" x14ac:dyDescent="0.25">
      <c r="A18" s="30" t="s">
        <v>94</v>
      </c>
      <c r="B18" s="30" t="s">
        <v>95</v>
      </c>
      <c r="C18" s="28"/>
      <c r="D18" s="29"/>
      <c r="E18" s="28"/>
      <c r="F18" s="25" t="str">
        <f>IF(D18="","",VLOOKUP(D18,'Valores de queda de tensão'!$A$1:$G$69,6,FALSE))</f>
        <v/>
      </c>
      <c r="G18" s="26" t="str">
        <f t="shared" si="0"/>
        <v/>
      </c>
      <c r="H18" s="26" t="str">
        <f t="shared" si="1"/>
        <v/>
      </c>
    </row>
    <row r="19" spans="1:8" ht="21" customHeight="1" x14ac:dyDescent="0.25">
      <c r="A19" s="30" t="s">
        <v>95</v>
      </c>
      <c r="B19" s="30" t="s">
        <v>96</v>
      </c>
      <c r="C19" s="28"/>
      <c r="D19" s="29"/>
      <c r="E19" s="28"/>
      <c r="F19" s="25" t="str">
        <f>IF(D19="","",VLOOKUP(D19,'Valores de queda de tensão'!$A$1:$G$69,6,FALSE))</f>
        <v/>
      </c>
      <c r="G19" s="26" t="str">
        <f t="shared" si="0"/>
        <v/>
      </c>
      <c r="H19" s="26" t="str">
        <f t="shared" si="1"/>
        <v/>
      </c>
    </row>
    <row r="20" spans="1:8" ht="21" customHeight="1" x14ac:dyDescent="0.25">
      <c r="A20" s="30" t="s">
        <v>96</v>
      </c>
      <c r="B20" s="30" t="s">
        <v>97</v>
      </c>
      <c r="C20" s="28"/>
      <c r="D20" s="29"/>
      <c r="E20" s="28"/>
      <c r="F20" s="25" t="str">
        <f>IF(D20="","",VLOOKUP(D20,'Valores de queda de tensão'!$A$1:$G$69,6,FALSE))</f>
        <v/>
      </c>
      <c r="G20" s="26" t="str">
        <f t="shared" si="0"/>
        <v/>
      </c>
      <c r="H20" s="26" t="str">
        <f t="shared" si="1"/>
        <v/>
      </c>
    </row>
    <row r="21" spans="1:8" ht="21" customHeight="1" x14ac:dyDescent="0.25">
      <c r="G21" s="25" t="s">
        <v>32</v>
      </c>
      <c r="H21" s="27">
        <f>MAX(H2:H20)</f>
        <v>0.94372631578947375</v>
      </c>
    </row>
    <row r="24" spans="1:8" ht="21" customHeight="1" x14ac:dyDescent="0.25">
      <c r="A24" s="32"/>
      <c r="B24" s="31"/>
      <c r="C24" s="31"/>
      <c r="D24" s="31"/>
      <c r="E24" s="31"/>
      <c r="F24" s="31"/>
      <c r="G24" s="31"/>
      <c r="H24" s="31"/>
    </row>
    <row r="25" spans="1:8" ht="21" customHeight="1" x14ac:dyDescent="0.25">
      <c r="A25" s="31"/>
      <c r="B25" s="31"/>
      <c r="C25" s="31"/>
      <c r="D25" s="31"/>
      <c r="E25" s="31"/>
      <c r="F25" s="31"/>
      <c r="G25" s="31"/>
      <c r="H25" s="31"/>
    </row>
    <row r="26" spans="1:8" ht="21" customHeight="1" x14ac:dyDescent="0.25">
      <c r="A26" s="31"/>
      <c r="B26" s="31"/>
      <c r="C26" s="31"/>
      <c r="D26" s="31"/>
      <c r="E26" s="31"/>
      <c r="F26" s="31"/>
      <c r="G26" s="31"/>
      <c r="H26" s="31"/>
    </row>
  </sheetData>
  <sheetProtection algorithmName="SHA-512" hashValue="9dVtky2jKwPBikiyGapjeYQAn1d9Oulhva3CAYwwvUkklsIHqr3zQPa9zil0/lfkT/Nn3Gng+ncKiUpmWFi8Wg==" saltValue="9dw1HKggGqHONyHRWLImbQ==" spinCount="100000" sheet="1" objects="1" scenarios="1" selectLockedCells="1"/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B4D5-463E-48E7-9F70-2DAFA8F79401}">
  <dimension ref="A1:H26"/>
  <sheetViews>
    <sheetView tabSelected="1" zoomScale="85" zoomScaleNormal="85" workbookViewId="0">
      <selection activeCell="C2" sqref="C2"/>
    </sheetView>
  </sheetViews>
  <sheetFormatPr defaultColWidth="7.140625" defaultRowHeight="21" customHeight="1" x14ac:dyDescent="0.25"/>
  <cols>
    <col min="1" max="2" width="7.140625" style="1"/>
    <col min="3" max="3" width="12.28515625" style="1" customWidth="1"/>
    <col min="4" max="4" width="22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0" t="s">
        <v>33</v>
      </c>
      <c r="B1" s="40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0" t="s">
        <v>20</v>
      </c>
      <c r="B2" s="30" t="s">
        <v>21</v>
      </c>
      <c r="C2" s="28"/>
      <c r="D2" s="29"/>
      <c r="E2" s="28"/>
      <c r="F2" s="25" t="str">
        <f>IF(D2="","",VLOOKUP(D2,'Valores de queda de tensão'!$A$1:$G$113,6,FALSE))</f>
        <v/>
      </c>
      <c r="G2" s="26" t="str">
        <f>IF(F2="erro","erro",IF(F2="","",((C2*(E2/1000)*F2)/(380))*100))</f>
        <v/>
      </c>
      <c r="H2" s="26" t="str">
        <f>IF(G2="","",IF(G2="erro","",SUMIF($B$2:$B$20,A2,$H$2:$H$20)+G2))</f>
        <v/>
      </c>
    </row>
    <row r="3" spans="1:8" ht="21" customHeight="1" x14ac:dyDescent="0.25">
      <c r="A3" s="30" t="s">
        <v>21</v>
      </c>
      <c r="B3" s="30" t="s">
        <v>22</v>
      </c>
      <c r="C3" s="28"/>
      <c r="D3" s="29"/>
      <c r="E3" s="28"/>
      <c r="F3" s="25" t="str">
        <f>IF(D3="","",VLOOKUP(D3,'Valores de queda de tensão'!$A$1:$G$113,6,FALSE))</f>
        <v/>
      </c>
      <c r="G3" s="26" t="str">
        <f t="shared" ref="G3:G20" si="0">IF(F3="erro","erro",IF(F3="","",((C3*(E3/1000)*F3)/(380))*100))</f>
        <v/>
      </c>
      <c r="H3" s="26" t="str">
        <f t="shared" ref="H3:H20" si="1">IF(G3="","",IF(G3="erro","",SUMIF($B$2:$B$20,A3,$H$2:$H$20)+G3))</f>
        <v/>
      </c>
    </row>
    <row r="4" spans="1:8" ht="21" customHeight="1" x14ac:dyDescent="0.25">
      <c r="A4" s="30" t="s">
        <v>22</v>
      </c>
      <c r="B4" s="30" t="s">
        <v>23</v>
      </c>
      <c r="C4" s="28"/>
      <c r="D4" s="29"/>
      <c r="E4" s="28"/>
      <c r="F4" s="25" t="str">
        <f>IF(D4="","",VLOOKUP(D4,'Valores de queda de tensão'!$A$1:$G$113,6,FALSE))</f>
        <v/>
      </c>
      <c r="G4" s="26" t="str">
        <f t="shared" si="0"/>
        <v/>
      </c>
      <c r="H4" s="26" t="str">
        <f t="shared" si="1"/>
        <v/>
      </c>
    </row>
    <row r="5" spans="1:8" ht="21" customHeight="1" x14ac:dyDescent="0.25">
      <c r="A5" s="30" t="s">
        <v>23</v>
      </c>
      <c r="B5" s="30" t="s">
        <v>24</v>
      </c>
      <c r="C5" s="28"/>
      <c r="D5" s="29"/>
      <c r="E5" s="28"/>
      <c r="F5" s="25" t="str">
        <f>IF(D5="","",VLOOKUP(D5,'Valores de queda de tensão'!$A$1:$G$113,6,FALSE))</f>
        <v/>
      </c>
      <c r="G5" s="26" t="str">
        <f t="shared" si="0"/>
        <v/>
      </c>
      <c r="H5" s="26" t="str">
        <f t="shared" si="1"/>
        <v/>
      </c>
    </row>
    <row r="6" spans="1:8" ht="21" customHeight="1" x14ac:dyDescent="0.25">
      <c r="A6" s="30" t="s">
        <v>24</v>
      </c>
      <c r="B6" s="30" t="s">
        <v>25</v>
      </c>
      <c r="C6" s="28"/>
      <c r="D6" s="29"/>
      <c r="E6" s="28"/>
      <c r="F6" s="25" t="str">
        <f>IF(D6="","",VLOOKUP(D6,'Valores de queda de tensão'!$A$1:$G$113,6,FALSE))</f>
        <v/>
      </c>
      <c r="G6" s="26" t="str">
        <f t="shared" si="0"/>
        <v/>
      </c>
      <c r="H6" s="26" t="str">
        <f t="shared" si="1"/>
        <v/>
      </c>
    </row>
    <row r="7" spans="1:8" ht="21" customHeight="1" x14ac:dyDescent="0.25">
      <c r="A7" s="30" t="s">
        <v>25</v>
      </c>
      <c r="B7" s="30" t="s">
        <v>26</v>
      </c>
      <c r="C7" s="28"/>
      <c r="D7" s="29"/>
      <c r="E7" s="28"/>
      <c r="F7" s="25" t="str">
        <f>IF(D7="","",VLOOKUP(D7,'Valores de queda de tensão'!$A$1:$G$113,6,FALSE))</f>
        <v/>
      </c>
      <c r="G7" s="26" t="str">
        <f>IF(F7="erro","erro",IF(F7="","",((C7*(E7/1000)*F7)/(380))*100))</f>
        <v/>
      </c>
      <c r="H7" s="26" t="str">
        <f t="shared" si="1"/>
        <v/>
      </c>
    </row>
    <row r="8" spans="1:8" ht="21" customHeight="1" x14ac:dyDescent="0.25">
      <c r="A8" s="30" t="s">
        <v>26</v>
      </c>
      <c r="B8" s="30" t="s">
        <v>27</v>
      </c>
      <c r="C8" s="28"/>
      <c r="D8" s="29"/>
      <c r="E8" s="28"/>
      <c r="F8" s="25" t="str">
        <f>IF(D8="","",VLOOKUP(D8,'Valores de queda de tensão'!$A$1:$G$113,6,FALSE))</f>
        <v/>
      </c>
      <c r="G8" s="26" t="str">
        <f>IF(F8="erro","erro",IF(F8="","",((C8*(E8/1000)*F8)/(380))*100))</f>
        <v/>
      </c>
      <c r="H8" s="26" t="str">
        <f t="shared" si="1"/>
        <v/>
      </c>
    </row>
    <row r="9" spans="1:8" ht="21" customHeight="1" x14ac:dyDescent="0.25">
      <c r="A9" s="30" t="s">
        <v>27</v>
      </c>
      <c r="B9" s="30" t="s">
        <v>28</v>
      </c>
      <c r="C9" s="28"/>
      <c r="D9" s="29"/>
      <c r="E9" s="28"/>
      <c r="F9" s="25" t="str">
        <f>IF(D9="","",VLOOKUP(D9,'Valores de queda de tensão'!$A$1:$G$113,6,FALSE))</f>
        <v/>
      </c>
      <c r="G9" s="26" t="str">
        <f t="shared" si="0"/>
        <v/>
      </c>
      <c r="H9" s="26" t="str">
        <f t="shared" si="1"/>
        <v/>
      </c>
    </row>
    <row r="10" spans="1:8" ht="21" customHeight="1" x14ac:dyDescent="0.25">
      <c r="A10" s="30" t="s">
        <v>28</v>
      </c>
      <c r="B10" s="30" t="s">
        <v>29</v>
      </c>
      <c r="C10" s="28"/>
      <c r="D10" s="29"/>
      <c r="E10" s="28"/>
      <c r="F10" s="25" t="str">
        <f>IF(D10="","",VLOOKUP(D10,'Valores de queda de tensão'!$A$1:$G$113,6,FALSE))</f>
        <v/>
      </c>
      <c r="G10" s="26" t="str">
        <f t="shared" si="0"/>
        <v/>
      </c>
      <c r="H10" s="26" t="str">
        <f t="shared" si="1"/>
        <v/>
      </c>
    </row>
    <row r="11" spans="1:8" ht="21" customHeight="1" x14ac:dyDescent="0.25">
      <c r="A11" s="30" t="s">
        <v>29</v>
      </c>
      <c r="B11" s="30" t="s">
        <v>30</v>
      </c>
      <c r="C11" s="28"/>
      <c r="D11" s="29"/>
      <c r="E11" s="28"/>
      <c r="F11" s="25" t="str">
        <f>IF(D11="","",VLOOKUP(D11,'Valores de queda de tensão'!$A$1:$G$113,6,FALSE))</f>
        <v/>
      </c>
      <c r="G11" s="26" t="str">
        <f t="shared" si="0"/>
        <v/>
      </c>
      <c r="H11" s="26" t="str">
        <f t="shared" si="1"/>
        <v/>
      </c>
    </row>
    <row r="12" spans="1:8" ht="21" customHeight="1" x14ac:dyDescent="0.25">
      <c r="A12" s="30" t="s">
        <v>30</v>
      </c>
      <c r="B12" s="30" t="s">
        <v>31</v>
      </c>
      <c r="C12" s="28"/>
      <c r="D12" s="29"/>
      <c r="E12" s="28"/>
      <c r="F12" s="25" t="str">
        <f>IF(D12="","",VLOOKUP(D12,'Valores de queda de tensão'!$A$1:$G$113,6,FALSE))</f>
        <v/>
      </c>
      <c r="G12" s="26" t="str">
        <f t="shared" si="0"/>
        <v/>
      </c>
      <c r="H12" s="26" t="str">
        <f t="shared" si="1"/>
        <v/>
      </c>
    </row>
    <row r="13" spans="1:8" ht="21" customHeight="1" x14ac:dyDescent="0.25">
      <c r="A13" s="30" t="s">
        <v>31</v>
      </c>
      <c r="B13" s="30" t="s">
        <v>90</v>
      </c>
      <c r="C13" s="28"/>
      <c r="D13" s="29"/>
      <c r="E13" s="28"/>
      <c r="F13" s="25" t="str">
        <f>IF(D13="","",VLOOKUP(D13,'Valores de queda de tensão'!$A$1:$G$113,6,FALSE))</f>
        <v/>
      </c>
      <c r="G13" s="26" t="str">
        <f t="shared" si="0"/>
        <v/>
      </c>
      <c r="H13" s="26" t="str">
        <f t="shared" si="1"/>
        <v/>
      </c>
    </row>
    <row r="14" spans="1:8" ht="21" customHeight="1" x14ac:dyDescent="0.25">
      <c r="A14" s="30" t="s">
        <v>90</v>
      </c>
      <c r="B14" s="30" t="s">
        <v>91</v>
      </c>
      <c r="C14" s="28"/>
      <c r="D14" s="29"/>
      <c r="E14" s="28"/>
      <c r="F14" s="25" t="str">
        <f>IF(D14="","",VLOOKUP(D14,'Valores de queda de tensão'!$A$1:$G$113,6,FALSE))</f>
        <v/>
      </c>
      <c r="G14" s="26" t="str">
        <f t="shared" si="0"/>
        <v/>
      </c>
      <c r="H14" s="26" t="str">
        <f t="shared" si="1"/>
        <v/>
      </c>
    </row>
    <row r="15" spans="1:8" ht="21" customHeight="1" x14ac:dyDescent="0.25">
      <c r="A15" s="30" t="s">
        <v>91</v>
      </c>
      <c r="B15" s="30" t="s">
        <v>92</v>
      </c>
      <c r="C15" s="28"/>
      <c r="D15" s="29"/>
      <c r="E15" s="28"/>
      <c r="F15" s="25" t="str">
        <f>IF(D15="","",VLOOKUP(D15,'Valores de queda de tensão'!$A$1:$G$113,6,FALSE))</f>
        <v/>
      </c>
      <c r="G15" s="26" t="str">
        <f t="shared" si="0"/>
        <v/>
      </c>
      <c r="H15" s="26" t="str">
        <f t="shared" si="1"/>
        <v/>
      </c>
    </row>
    <row r="16" spans="1:8" ht="21" customHeight="1" x14ac:dyDescent="0.25">
      <c r="A16" s="30" t="s">
        <v>92</v>
      </c>
      <c r="B16" s="30" t="s">
        <v>93</v>
      </c>
      <c r="C16" s="28"/>
      <c r="D16" s="29"/>
      <c r="E16" s="28"/>
      <c r="F16" s="25" t="str">
        <f>IF(D16="","",VLOOKUP(D16,'Valores de queda de tensão'!$A$1:$G$113,6,FALSE))</f>
        <v/>
      </c>
      <c r="G16" s="26" t="str">
        <f t="shared" si="0"/>
        <v/>
      </c>
      <c r="H16" s="26" t="str">
        <f t="shared" si="1"/>
        <v/>
      </c>
    </row>
    <row r="17" spans="1:8" ht="21" customHeight="1" x14ac:dyDescent="0.25">
      <c r="A17" s="30" t="s">
        <v>93</v>
      </c>
      <c r="B17" s="30" t="s">
        <v>94</v>
      </c>
      <c r="C17" s="28"/>
      <c r="D17" s="29"/>
      <c r="E17" s="28"/>
      <c r="F17" s="25" t="str">
        <f>IF(D17="","",VLOOKUP(D17,'Valores de queda de tensão'!$A$1:$G$113,6,FALSE))</f>
        <v/>
      </c>
      <c r="G17" s="26" t="str">
        <f t="shared" si="0"/>
        <v/>
      </c>
      <c r="H17" s="26" t="str">
        <f t="shared" si="1"/>
        <v/>
      </c>
    </row>
    <row r="18" spans="1:8" ht="21" customHeight="1" x14ac:dyDescent="0.25">
      <c r="A18" s="30" t="s">
        <v>94</v>
      </c>
      <c r="B18" s="30" t="s">
        <v>95</v>
      </c>
      <c r="C18" s="28"/>
      <c r="D18" s="29"/>
      <c r="E18" s="28"/>
      <c r="F18" s="25" t="str">
        <f>IF(D18="","",VLOOKUP(D18,'Valores de queda de tensão'!$A$1:$G$113,6,FALSE))</f>
        <v/>
      </c>
      <c r="G18" s="26" t="str">
        <f t="shared" si="0"/>
        <v/>
      </c>
      <c r="H18" s="26" t="str">
        <f t="shared" si="1"/>
        <v/>
      </c>
    </row>
    <row r="19" spans="1:8" ht="21" customHeight="1" x14ac:dyDescent="0.25">
      <c r="A19" s="30" t="s">
        <v>95</v>
      </c>
      <c r="B19" s="30" t="s">
        <v>96</v>
      </c>
      <c r="C19" s="28"/>
      <c r="D19" s="29"/>
      <c r="E19" s="28"/>
      <c r="F19" s="25" t="str">
        <f>IF(D19="","",VLOOKUP(D19,'Valores de queda de tensão'!$A$1:$G$113,6,FALSE))</f>
        <v/>
      </c>
      <c r="G19" s="26" t="str">
        <f t="shared" si="0"/>
        <v/>
      </c>
      <c r="H19" s="26" t="str">
        <f t="shared" si="1"/>
        <v/>
      </c>
    </row>
    <row r="20" spans="1:8" ht="21" customHeight="1" x14ac:dyDescent="0.25">
      <c r="A20" s="30" t="s">
        <v>96</v>
      </c>
      <c r="B20" s="30" t="s">
        <v>97</v>
      </c>
      <c r="C20" s="28"/>
      <c r="D20" s="29"/>
      <c r="E20" s="28"/>
      <c r="F20" s="25" t="str">
        <f>IF(D20="","",VLOOKUP(D20,'Valores de queda de tensão'!$A$1:$G$113,6,FALSE))</f>
        <v/>
      </c>
      <c r="G20" s="26" t="str">
        <f t="shared" si="0"/>
        <v/>
      </c>
      <c r="H20" s="26" t="str">
        <f t="shared" si="1"/>
        <v/>
      </c>
    </row>
    <row r="21" spans="1:8" ht="21" customHeight="1" x14ac:dyDescent="0.25">
      <c r="G21" s="25" t="s">
        <v>32</v>
      </c>
      <c r="H21" s="27">
        <f>MAX(H2:H20)</f>
        <v>0</v>
      </c>
    </row>
    <row r="23" spans="1:8" ht="21" customHeight="1" thickBot="1" x14ac:dyDescent="0.3"/>
    <row r="24" spans="1:8" ht="21" customHeight="1" x14ac:dyDescent="0.25">
      <c r="A24" s="41" t="s">
        <v>100</v>
      </c>
      <c r="B24" s="42"/>
      <c r="C24" s="42"/>
      <c r="D24" s="42"/>
      <c r="E24" s="42"/>
      <c r="F24" s="42"/>
      <c r="G24" s="42"/>
      <c r="H24" s="43"/>
    </row>
    <row r="25" spans="1:8" ht="21" customHeight="1" x14ac:dyDescent="0.25">
      <c r="A25" s="44"/>
      <c r="B25" s="45"/>
      <c r="C25" s="45"/>
      <c r="D25" s="45"/>
      <c r="E25" s="45"/>
      <c r="F25" s="45"/>
      <c r="G25" s="45"/>
      <c r="H25" s="46"/>
    </row>
    <row r="26" spans="1:8" ht="21" customHeight="1" thickBot="1" x14ac:dyDescent="0.3">
      <c r="A26" s="47"/>
      <c r="B26" s="48"/>
      <c r="C26" s="48"/>
      <c r="D26" s="48"/>
      <c r="E26" s="48"/>
      <c r="F26" s="48"/>
      <c r="G26" s="48"/>
      <c r="H26" s="49"/>
    </row>
  </sheetData>
  <sheetProtection algorithmName="SHA-512" hashValue="UqSi/I42PrKAq9UQTZBoRllrY6nc4ONzsCNwxIIIpngYhEg4YAU/5jq9+jDxf7Yohs/BArdjGLRA2a+ku0Fh9Q==" saltValue="tXhRe9mYDiA5JJnQfTN/Vg==" spinCount="100000" sheet="1" objects="1" scenarios="1" selectLockedCells="1"/>
  <mergeCells count="2">
    <mergeCell ref="A1:B1"/>
    <mergeCell ref="A24:H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F0CF60-E764-49DB-8D53-ED03DE3A5196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85" zoomScaleNormal="85" workbookViewId="0">
      <selection activeCell="C4" sqref="C4"/>
    </sheetView>
  </sheetViews>
  <sheetFormatPr defaultColWidth="7.140625" defaultRowHeight="21" customHeight="1" x14ac:dyDescent="0.25"/>
  <cols>
    <col min="1" max="2" width="7.140625" style="1"/>
    <col min="3" max="3" width="12.5703125" style="1" customWidth="1"/>
    <col min="4" max="4" width="21.5703125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0" t="s">
        <v>33</v>
      </c>
      <c r="B1" s="40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0" t="s">
        <v>20</v>
      </c>
      <c r="B2" s="30" t="s">
        <v>21</v>
      </c>
      <c r="C2" s="28"/>
      <c r="D2" s="29"/>
      <c r="E2" s="28"/>
      <c r="F2" s="25" t="str">
        <f>IF(D2="","",VLOOKUP(D2,'Valores de queda de tensão'!$A$1:$G$113,2,FALSE))</f>
        <v/>
      </c>
      <c r="G2" s="26" t="str">
        <f>IF(F2="erro","erro",IF(F2="","",((C2*(E2/1000)*F2)/(220))*100))</f>
        <v/>
      </c>
      <c r="H2" s="26" t="str">
        <f>IF(G2="","",IF(G2="erro","",SUMIF($B$2:$B$20,A2,$H$2:$H$20)+G2))</f>
        <v/>
      </c>
    </row>
    <row r="3" spans="1:8" ht="21" customHeight="1" x14ac:dyDescent="0.25">
      <c r="A3" s="30" t="s">
        <v>21</v>
      </c>
      <c r="B3" s="30" t="s">
        <v>22</v>
      </c>
      <c r="C3" s="28"/>
      <c r="D3" s="29"/>
      <c r="E3" s="28"/>
      <c r="F3" s="25" t="str">
        <f>IF(D3="","",VLOOKUP(D3,'Valores de queda de tensão'!$A$1:$G$113,2,FALSE))</f>
        <v/>
      </c>
      <c r="G3" s="26" t="str">
        <f>IF(F3="erro","erro",IF(F3="","",((C3*(E3/1000)*F3)/(220))*100))</f>
        <v/>
      </c>
      <c r="H3" s="26" t="str">
        <f>IF(G3="","",IF(G3="erro","",SUMIF($B$2:$B$20,A3,$H$2:$H$20)+G3))</f>
        <v/>
      </c>
    </row>
    <row r="4" spans="1:8" ht="21" customHeight="1" x14ac:dyDescent="0.25">
      <c r="A4" s="30" t="s">
        <v>22</v>
      </c>
      <c r="B4" s="30" t="s">
        <v>23</v>
      </c>
      <c r="C4" s="28"/>
      <c r="D4" s="29"/>
      <c r="E4" s="28"/>
      <c r="F4" s="25" t="str">
        <f>IF(D4="","",VLOOKUP(D4,'Valores de queda de tensão'!$A$1:$G$113,2,FALSE))</f>
        <v/>
      </c>
      <c r="G4" s="26" t="str">
        <f t="shared" ref="G4:G20" si="0">IF(F4="erro","erro",IF(F4="","",((C4*(E4/1000)*F4)/(220))*100))</f>
        <v/>
      </c>
      <c r="H4" s="26" t="str">
        <f t="shared" ref="H4:H20" si="1">IF(G4="","",IF(G4="erro","",SUMIF($B$2:$B$20,A4,$H$2:$H$20)+G4))</f>
        <v/>
      </c>
    </row>
    <row r="5" spans="1:8" ht="21" customHeight="1" x14ac:dyDescent="0.25">
      <c r="A5" s="30" t="s">
        <v>23</v>
      </c>
      <c r="B5" s="30" t="s">
        <v>24</v>
      </c>
      <c r="C5" s="28"/>
      <c r="D5" s="29"/>
      <c r="E5" s="28"/>
      <c r="F5" s="25" t="str">
        <f>IF(D5="","",VLOOKUP(D5,'Valores de queda de tensão'!$A$1:$G$113,2,FALSE))</f>
        <v/>
      </c>
      <c r="G5" s="26" t="str">
        <f t="shared" si="0"/>
        <v/>
      </c>
      <c r="H5" s="26" t="str">
        <f t="shared" si="1"/>
        <v/>
      </c>
    </row>
    <row r="6" spans="1:8" ht="21" customHeight="1" x14ac:dyDescent="0.25">
      <c r="A6" s="30" t="s">
        <v>24</v>
      </c>
      <c r="B6" s="30" t="s">
        <v>25</v>
      </c>
      <c r="C6" s="28"/>
      <c r="D6" s="29"/>
      <c r="E6" s="28"/>
      <c r="F6" s="25" t="str">
        <f>IF(D6="","",VLOOKUP(D6,'Valores de queda de tensão'!$A$1:$G$113,2,FALSE))</f>
        <v/>
      </c>
      <c r="G6" s="26" t="str">
        <f t="shared" si="0"/>
        <v/>
      </c>
      <c r="H6" s="26" t="str">
        <f t="shared" si="1"/>
        <v/>
      </c>
    </row>
    <row r="7" spans="1:8" ht="21" customHeight="1" x14ac:dyDescent="0.25">
      <c r="A7" s="30" t="s">
        <v>25</v>
      </c>
      <c r="B7" s="30" t="s">
        <v>26</v>
      </c>
      <c r="C7" s="28"/>
      <c r="D7" s="29"/>
      <c r="E7" s="28"/>
      <c r="F7" s="25" t="str">
        <f>IF(D7="","",VLOOKUP(D7,'Valores de queda de tensão'!$A$1:$G$113,2,FALSE))</f>
        <v/>
      </c>
      <c r="G7" s="26" t="str">
        <f t="shared" si="0"/>
        <v/>
      </c>
      <c r="H7" s="26" t="str">
        <f t="shared" si="1"/>
        <v/>
      </c>
    </row>
    <row r="8" spans="1:8" ht="21" customHeight="1" x14ac:dyDescent="0.25">
      <c r="A8" s="30" t="s">
        <v>26</v>
      </c>
      <c r="B8" s="30" t="s">
        <v>27</v>
      </c>
      <c r="C8" s="28"/>
      <c r="D8" s="29"/>
      <c r="E8" s="28"/>
      <c r="F8" s="25" t="str">
        <f>IF(D8="","",VLOOKUP(D8,'Valores de queda de tensão'!$A$1:$G$113,2,FALSE))</f>
        <v/>
      </c>
      <c r="G8" s="26" t="str">
        <f t="shared" si="0"/>
        <v/>
      </c>
      <c r="H8" s="26" t="str">
        <f t="shared" si="1"/>
        <v/>
      </c>
    </row>
    <row r="9" spans="1:8" ht="21" customHeight="1" x14ac:dyDescent="0.25">
      <c r="A9" s="30" t="s">
        <v>27</v>
      </c>
      <c r="B9" s="30" t="s">
        <v>28</v>
      </c>
      <c r="C9" s="28"/>
      <c r="D9" s="29"/>
      <c r="E9" s="28"/>
      <c r="F9" s="25" t="str">
        <f>IF(D9="","",VLOOKUP(D9,'Valores de queda de tensão'!$A$1:$G$113,2,FALSE))</f>
        <v/>
      </c>
      <c r="G9" s="26" t="str">
        <f t="shared" si="0"/>
        <v/>
      </c>
      <c r="H9" s="26" t="str">
        <f t="shared" si="1"/>
        <v/>
      </c>
    </row>
    <row r="10" spans="1:8" ht="21" customHeight="1" x14ac:dyDescent="0.25">
      <c r="A10" s="30" t="s">
        <v>28</v>
      </c>
      <c r="B10" s="30" t="s">
        <v>29</v>
      </c>
      <c r="C10" s="28"/>
      <c r="D10" s="29"/>
      <c r="E10" s="28"/>
      <c r="F10" s="25" t="str">
        <f>IF(D10="","",VLOOKUP(D10,'Valores de queda de tensão'!$A$1:$G$113,2,FALSE))</f>
        <v/>
      </c>
      <c r="G10" s="26" t="str">
        <f t="shared" si="0"/>
        <v/>
      </c>
      <c r="H10" s="26" t="str">
        <f t="shared" si="1"/>
        <v/>
      </c>
    </row>
    <row r="11" spans="1:8" ht="21" customHeight="1" x14ac:dyDescent="0.25">
      <c r="A11" s="30" t="s">
        <v>29</v>
      </c>
      <c r="B11" s="30" t="s">
        <v>30</v>
      </c>
      <c r="C11" s="28"/>
      <c r="D11" s="29"/>
      <c r="E11" s="28"/>
      <c r="F11" s="25" t="str">
        <f>IF(D11="","",VLOOKUP(D11,'Valores de queda de tensão'!$A$1:$G$113,2,FALSE))</f>
        <v/>
      </c>
      <c r="G11" s="26" t="str">
        <f t="shared" si="0"/>
        <v/>
      </c>
      <c r="H11" s="26" t="str">
        <f t="shared" si="1"/>
        <v/>
      </c>
    </row>
    <row r="12" spans="1:8" ht="21" customHeight="1" x14ac:dyDescent="0.25">
      <c r="A12" s="30" t="s">
        <v>30</v>
      </c>
      <c r="B12" s="30" t="s">
        <v>31</v>
      </c>
      <c r="C12" s="28"/>
      <c r="D12" s="29"/>
      <c r="E12" s="28"/>
      <c r="F12" s="25" t="str">
        <f>IF(D12="","",VLOOKUP(D12,'Valores de queda de tensão'!$A$1:$G$113,2,FALSE))</f>
        <v/>
      </c>
      <c r="G12" s="26" t="str">
        <f t="shared" si="0"/>
        <v/>
      </c>
      <c r="H12" s="26" t="str">
        <f t="shared" si="1"/>
        <v/>
      </c>
    </row>
    <row r="13" spans="1:8" ht="21" customHeight="1" x14ac:dyDescent="0.25">
      <c r="A13" s="30" t="s">
        <v>31</v>
      </c>
      <c r="B13" s="30" t="s">
        <v>90</v>
      </c>
      <c r="C13" s="28"/>
      <c r="D13" s="29"/>
      <c r="E13" s="28"/>
      <c r="F13" s="25" t="str">
        <f>IF(D13="","",VLOOKUP(D13,'Valores de queda de tensão'!$A$1:$G$113,2,FALSE))</f>
        <v/>
      </c>
      <c r="G13" s="26" t="str">
        <f t="shared" si="0"/>
        <v/>
      </c>
      <c r="H13" s="26" t="str">
        <f t="shared" si="1"/>
        <v/>
      </c>
    </row>
    <row r="14" spans="1:8" ht="21" customHeight="1" x14ac:dyDescent="0.25">
      <c r="A14" s="30" t="s">
        <v>90</v>
      </c>
      <c r="B14" s="30" t="s">
        <v>91</v>
      </c>
      <c r="C14" s="28"/>
      <c r="D14" s="29"/>
      <c r="E14" s="28"/>
      <c r="F14" s="25" t="str">
        <f>IF(D14="","",VLOOKUP(D14,'Valores de queda de tensão'!$A$1:$G$113,2,FALSE))</f>
        <v/>
      </c>
      <c r="G14" s="26" t="str">
        <f t="shared" si="0"/>
        <v/>
      </c>
      <c r="H14" s="26" t="str">
        <f t="shared" si="1"/>
        <v/>
      </c>
    </row>
    <row r="15" spans="1:8" ht="21" customHeight="1" x14ac:dyDescent="0.25">
      <c r="A15" s="30" t="s">
        <v>91</v>
      </c>
      <c r="B15" s="30" t="s">
        <v>92</v>
      </c>
      <c r="C15" s="28"/>
      <c r="D15" s="29"/>
      <c r="E15" s="28"/>
      <c r="F15" s="25" t="str">
        <f>IF(D15="","",VLOOKUP(D15,'Valores de queda de tensão'!$A$1:$G$113,2,FALSE))</f>
        <v/>
      </c>
      <c r="G15" s="26" t="str">
        <f t="shared" si="0"/>
        <v/>
      </c>
      <c r="H15" s="26" t="str">
        <f t="shared" si="1"/>
        <v/>
      </c>
    </row>
    <row r="16" spans="1:8" ht="21" customHeight="1" x14ac:dyDescent="0.25">
      <c r="A16" s="30" t="s">
        <v>92</v>
      </c>
      <c r="B16" s="30" t="s">
        <v>93</v>
      </c>
      <c r="C16" s="28"/>
      <c r="D16" s="29"/>
      <c r="E16" s="28"/>
      <c r="F16" s="25" t="str">
        <f>IF(D16="","",VLOOKUP(D16,'Valores de queda de tensão'!$A$1:$G$113,2,FALSE))</f>
        <v/>
      </c>
      <c r="G16" s="26" t="str">
        <f t="shared" si="0"/>
        <v/>
      </c>
      <c r="H16" s="26" t="str">
        <f t="shared" si="1"/>
        <v/>
      </c>
    </row>
    <row r="17" spans="1:8" ht="21" customHeight="1" x14ac:dyDescent="0.25">
      <c r="A17" s="30" t="s">
        <v>93</v>
      </c>
      <c r="B17" s="30" t="s">
        <v>94</v>
      </c>
      <c r="C17" s="28"/>
      <c r="D17" s="29"/>
      <c r="E17" s="28"/>
      <c r="F17" s="25" t="str">
        <f>IF(D17="","",VLOOKUP(D17,'Valores de queda de tensão'!$A$1:$G$113,2,FALSE))</f>
        <v/>
      </c>
      <c r="G17" s="26" t="str">
        <f t="shared" si="0"/>
        <v/>
      </c>
      <c r="H17" s="26" t="str">
        <f t="shared" si="1"/>
        <v/>
      </c>
    </row>
    <row r="18" spans="1:8" ht="21" customHeight="1" x14ac:dyDescent="0.25">
      <c r="A18" s="30" t="s">
        <v>94</v>
      </c>
      <c r="B18" s="30" t="s">
        <v>95</v>
      </c>
      <c r="C18" s="28"/>
      <c r="D18" s="29"/>
      <c r="E18" s="28"/>
      <c r="F18" s="25" t="str">
        <f>IF(D18="","",VLOOKUP(D18,'Valores de queda de tensão'!$A$1:$G$113,2,FALSE))</f>
        <v/>
      </c>
      <c r="G18" s="26" t="str">
        <f t="shared" si="0"/>
        <v/>
      </c>
      <c r="H18" s="26" t="str">
        <f t="shared" si="1"/>
        <v/>
      </c>
    </row>
    <row r="19" spans="1:8" ht="21" customHeight="1" x14ac:dyDescent="0.25">
      <c r="A19" s="30" t="s">
        <v>95</v>
      </c>
      <c r="B19" s="30" t="s">
        <v>96</v>
      </c>
      <c r="C19" s="28"/>
      <c r="D19" s="29"/>
      <c r="E19" s="28"/>
      <c r="F19" s="25" t="str">
        <f>IF(D19="","",VLOOKUP(D19,'Valores de queda de tensão'!$A$1:$G$113,2,FALSE))</f>
        <v/>
      </c>
      <c r="G19" s="26" t="str">
        <f t="shared" si="0"/>
        <v/>
      </c>
      <c r="H19" s="26" t="str">
        <f t="shared" si="1"/>
        <v/>
      </c>
    </row>
    <row r="20" spans="1:8" ht="21" customHeight="1" x14ac:dyDescent="0.25">
      <c r="A20" s="30" t="s">
        <v>96</v>
      </c>
      <c r="B20" s="30" t="s">
        <v>97</v>
      </c>
      <c r="C20" s="28"/>
      <c r="D20" s="29"/>
      <c r="E20" s="28"/>
      <c r="F20" s="25" t="str">
        <f>IF(D20="","",VLOOKUP(D20,'Valores de queda de tensão'!$A$1:$G$113,2,FALSE))</f>
        <v/>
      </c>
      <c r="G20" s="26" t="str">
        <f t="shared" si="0"/>
        <v/>
      </c>
      <c r="H20" s="26" t="str">
        <f t="shared" si="1"/>
        <v/>
      </c>
    </row>
    <row r="21" spans="1:8" ht="21" customHeight="1" x14ac:dyDescent="0.25">
      <c r="G21" s="25" t="s">
        <v>32</v>
      </c>
      <c r="H21" s="27">
        <f>MAX(H2:H20)</f>
        <v>0</v>
      </c>
    </row>
    <row r="23" spans="1:8" ht="21" customHeight="1" thickBot="1" x14ac:dyDescent="0.3"/>
    <row r="24" spans="1:8" ht="21" customHeight="1" x14ac:dyDescent="0.25">
      <c r="A24" s="41" t="s">
        <v>101</v>
      </c>
      <c r="B24" s="42"/>
      <c r="C24" s="42"/>
      <c r="D24" s="42"/>
      <c r="E24" s="42"/>
      <c r="F24" s="42"/>
      <c r="G24" s="42"/>
      <c r="H24" s="43"/>
    </row>
    <row r="25" spans="1:8" ht="21" customHeight="1" x14ac:dyDescent="0.25">
      <c r="A25" s="44"/>
      <c r="B25" s="45"/>
      <c r="C25" s="45"/>
      <c r="D25" s="45"/>
      <c r="E25" s="45"/>
      <c r="F25" s="45"/>
      <c r="G25" s="45"/>
      <c r="H25" s="46"/>
    </row>
    <row r="26" spans="1:8" ht="21" customHeight="1" thickBot="1" x14ac:dyDescent="0.3">
      <c r="A26" s="47"/>
      <c r="B26" s="48"/>
      <c r="C26" s="48"/>
      <c r="D26" s="48"/>
      <c r="E26" s="48"/>
      <c r="F26" s="48"/>
      <c r="G26" s="48"/>
      <c r="H26" s="49"/>
    </row>
  </sheetData>
  <sheetProtection algorithmName="SHA-512" hashValue="UXLRuPg4VotWMj4hpJHokCBZk2fiMlmYtnr9nxv+QTpqYgptW4/Ey1yfbX+ZXrtG2dKxSgmuWPFjYnxdx9TLmQ==" saltValue="5dHFg8tJuM0wKeiZiELBSw==" spinCount="100000" sheet="1" objects="1" scenarios="1" selectLockedCells="1"/>
  <mergeCells count="2">
    <mergeCell ref="A1:B1"/>
    <mergeCell ref="A24:H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0"/>
  <sheetViews>
    <sheetView topLeftCell="A102" zoomScaleNormal="100" workbookViewId="0">
      <selection activeCell="A118" sqref="A118:XFD200"/>
    </sheetView>
  </sheetViews>
  <sheetFormatPr defaultColWidth="9" defaultRowHeight="21" customHeight="1" x14ac:dyDescent="0.25"/>
  <cols>
    <col min="1" max="1" width="23.28515625" style="1" bestFit="1" customWidth="1"/>
    <col min="2" max="2" width="9" style="1"/>
    <col min="3" max="3" width="9.42578125" style="1" bestFit="1" customWidth="1"/>
    <col min="4" max="4" width="9.28515625" style="1" bestFit="1" customWidth="1"/>
    <col min="5" max="5" width="9.42578125" style="1" customWidth="1"/>
    <col min="6" max="6" width="9.28515625" style="1" bestFit="1" customWidth="1"/>
    <col min="7" max="7" width="9.42578125" style="1" bestFit="1" customWidth="1"/>
    <col min="8" max="8" width="9" style="1"/>
    <col min="9" max="9" width="22" style="1" customWidth="1"/>
    <col min="10" max="16384" width="9" style="1"/>
  </cols>
  <sheetData>
    <row r="1" spans="1:8" ht="105.75" customHeight="1" x14ac:dyDescent="0.25">
      <c r="A1" s="64" t="s">
        <v>16</v>
      </c>
      <c r="B1" s="51"/>
      <c r="C1" s="51"/>
      <c r="D1" s="51"/>
      <c r="E1" s="51"/>
      <c r="F1" s="51"/>
      <c r="G1" s="52"/>
      <c r="H1" s="13"/>
    </row>
    <row r="2" spans="1:8" ht="21" customHeight="1" x14ac:dyDescent="0.25">
      <c r="A2" s="53" t="s">
        <v>6</v>
      </c>
      <c r="B2" s="56" t="s">
        <v>8</v>
      </c>
      <c r="C2" s="57"/>
      <c r="D2" s="57"/>
      <c r="E2" s="57"/>
      <c r="F2" s="57"/>
      <c r="G2" s="58"/>
    </row>
    <row r="3" spans="1:8" ht="53.25" customHeight="1" x14ac:dyDescent="0.25">
      <c r="A3" s="54"/>
      <c r="B3" s="56" t="s">
        <v>9</v>
      </c>
      <c r="C3" s="57"/>
      <c r="D3" s="57"/>
      <c r="E3" s="57"/>
      <c r="F3" s="57"/>
      <c r="G3" s="58"/>
    </row>
    <row r="4" spans="1:8" ht="63" customHeight="1" x14ac:dyDescent="0.25">
      <c r="A4" s="54"/>
      <c r="B4" s="56" t="s">
        <v>10</v>
      </c>
      <c r="C4" s="58"/>
      <c r="D4" s="56"/>
      <c r="E4" s="58"/>
      <c r="F4" s="56" t="s">
        <v>11</v>
      </c>
      <c r="G4" s="58"/>
    </row>
    <row r="5" spans="1:8" ht="21" customHeight="1" x14ac:dyDescent="0.25">
      <c r="A5" s="55"/>
      <c r="B5" s="56" t="s">
        <v>7</v>
      </c>
      <c r="C5" s="58"/>
      <c r="D5" s="17"/>
      <c r="E5" s="17"/>
      <c r="F5" s="17"/>
      <c r="G5" s="17"/>
    </row>
    <row r="6" spans="1:8" ht="21" customHeight="1" x14ac:dyDescent="0.25">
      <c r="A6" s="18"/>
      <c r="B6" s="24">
        <v>0.8</v>
      </c>
      <c r="C6" s="6">
        <v>0.95</v>
      </c>
      <c r="D6" s="7"/>
      <c r="E6" s="6"/>
      <c r="F6" s="7">
        <v>0.8</v>
      </c>
      <c r="G6" s="6">
        <v>0.95</v>
      </c>
    </row>
    <row r="7" spans="1:8" ht="21" customHeight="1" x14ac:dyDescent="0.25">
      <c r="A7" s="8" t="s">
        <v>40</v>
      </c>
      <c r="B7" s="9">
        <v>23.3</v>
      </c>
      <c r="C7" s="9">
        <v>27.6</v>
      </c>
      <c r="D7" s="9"/>
      <c r="E7" s="9"/>
      <c r="F7" s="9">
        <v>20.2</v>
      </c>
      <c r="G7" s="9">
        <v>23.9</v>
      </c>
    </row>
    <row r="8" spans="1:8" ht="21" customHeight="1" x14ac:dyDescent="0.25">
      <c r="A8" s="8" t="s">
        <v>41</v>
      </c>
      <c r="B8" s="9">
        <v>14.3</v>
      </c>
      <c r="C8" s="9">
        <v>16.8</v>
      </c>
      <c r="D8" s="9"/>
      <c r="E8" s="9"/>
      <c r="F8" s="9">
        <v>12.4</v>
      </c>
      <c r="G8" s="9">
        <v>14.7</v>
      </c>
    </row>
    <row r="9" spans="1:8" ht="21" customHeight="1" x14ac:dyDescent="0.25">
      <c r="A9" s="8" t="s">
        <v>42</v>
      </c>
      <c r="B9" s="9">
        <v>9</v>
      </c>
      <c r="C9" s="9">
        <v>10.6</v>
      </c>
      <c r="D9" s="9"/>
      <c r="E9" s="9"/>
      <c r="F9" s="9">
        <v>7.8</v>
      </c>
      <c r="G9" s="9">
        <v>9.15</v>
      </c>
    </row>
    <row r="10" spans="1:8" ht="21" customHeight="1" x14ac:dyDescent="0.25">
      <c r="A10" s="8" t="s">
        <v>43</v>
      </c>
      <c r="B10" s="9">
        <v>6.03</v>
      </c>
      <c r="C10" s="9">
        <v>7.05</v>
      </c>
      <c r="D10" s="9"/>
      <c r="E10" s="9"/>
      <c r="F10" s="9">
        <v>5.26</v>
      </c>
      <c r="G10" s="9">
        <v>6.15</v>
      </c>
    </row>
    <row r="11" spans="1:8" ht="21" customHeight="1" x14ac:dyDescent="0.25">
      <c r="A11" s="8" t="s">
        <v>44</v>
      </c>
      <c r="B11" s="9">
        <v>3.62</v>
      </c>
      <c r="C11" s="9">
        <v>4.21</v>
      </c>
      <c r="D11" s="9"/>
      <c r="E11" s="9"/>
      <c r="F11" s="9">
        <v>3.16</v>
      </c>
      <c r="G11" s="9">
        <v>3.66</v>
      </c>
    </row>
    <row r="12" spans="1:8" ht="21" customHeight="1" x14ac:dyDescent="0.25">
      <c r="A12" s="8" t="s">
        <v>45</v>
      </c>
      <c r="B12" s="9">
        <v>2.33</v>
      </c>
      <c r="C12" s="9">
        <v>2.69</v>
      </c>
      <c r="D12" s="9"/>
      <c r="E12" s="9"/>
      <c r="F12" s="9">
        <v>2.0299999999999998</v>
      </c>
      <c r="G12" s="9">
        <v>2.34</v>
      </c>
    </row>
    <row r="13" spans="1:8" ht="21" customHeight="1" x14ac:dyDescent="0.25">
      <c r="A13" s="8" t="s">
        <v>46</v>
      </c>
      <c r="B13" s="9">
        <v>1.51</v>
      </c>
      <c r="C13" s="9">
        <v>1.71</v>
      </c>
      <c r="D13" s="9"/>
      <c r="E13" s="9"/>
      <c r="F13" s="9">
        <v>1.33</v>
      </c>
      <c r="G13" s="9">
        <v>1.49</v>
      </c>
    </row>
    <row r="14" spans="1:8" ht="21" customHeight="1" x14ac:dyDescent="0.25">
      <c r="A14" s="8" t="s">
        <v>47</v>
      </c>
      <c r="B14" s="9">
        <v>1.1200000000000001</v>
      </c>
      <c r="C14" s="9">
        <v>1.25</v>
      </c>
      <c r="D14" s="9"/>
      <c r="E14" s="9"/>
      <c r="F14" s="9">
        <v>0.98</v>
      </c>
      <c r="G14" s="9">
        <v>1.0900000000000001</v>
      </c>
    </row>
    <row r="15" spans="1:8" ht="21" customHeight="1" x14ac:dyDescent="0.25">
      <c r="A15" s="8" t="s">
        <v>48</v>
      </c>
      <c r="B15" s="9">
        <v>0.85</v>
      </c>
      <c r="C15" s="9">
        <v>0.94</v>
      </c>
      <c r="D15" s="9"/>
      <c r="E15" s="9"/>
      <c r="F15" s="9">
        <v>0.76</v>
      </c>
      <c r="G15" s="9">
        <v>0.82</v>
      </c>
    </row>
    <row r="16" spans="1:8" ht="21" customHeight="1" x14ac:dyDescent="0.25">
      <c r="A16" s="8" t="s">
        <v>49</v>
      </c>
      <c r="B16" s="9">
        <v>0.62</v>
      </c>
      <c r="C16" s="9">
        <v>0.67</v>
      </c>
      <c r="D16" s="9"/>
      <c r="E16" s="9"/>
      <c r="F16" s="9">
        <v>0.55000000000000004</v>
      </c>
      <c r="G16" s="9">
        <v>0.59</v>
      </c>
    </row>
    <row r="17" spans="1:8" ht="21" customHeight="1" x14ac:dyDescent="0.25">
      <c r="A17" s="8" t="s">
        <v>50</v>
      </c>
      <c r="B17" s="9">
        <v>0.48</v>
      </c>
      <c r="C17" s="9">
        <v>0.5</v>
      </c>
      <c r="D17" s="9"/>
      <c r="E17" s="9"/>
      <c r="F17" s="9">
        <v>0.43</v>
      </c>
      <c r="G17" s="9">
        <v>0.44</v>
      </c>
    </row>
    <row r="18" spans="1:8" ht="21" customHeight="1" x14ac:dyDescent="0.25">
      <c r="A18" s="8" t="s">
        <v>51</v>
      </c>
      <c r="B18" s="9">
        <v>0.4</v>
      </c>
      <c r="C18" s="9">
        <v>0.41</v>
      </c>
      <c r="D18" s="9"/>
      <c r="E18" s="9"/>
      <c r="F18" s="9">
        <v>0.36</v>
      </c>
      <c r="G18" s="9">
        <v>0.36</v>
      </c>
    </row>
    <row r="19" spans="1:8" ht="21" customHeight="1" x14ac:dyDescent="0.25">
      <c r="A19" s="8" t="s">
        <v>52</v>
      </c>
      <c r="B19" s="9">
        <v>0.37</v>
      </c>
      <c r="C19" s="9">
        <v>0.34</v>
      </c>
      <c r="D19" s="9"/>
      <c r="E19" s="9"/>
      <c r="F19" s="9">
        <v>0.31</v>
      </c>
      <c r="G19" s="9">
        <v>0.3</v>
      </c>
    </row>
    <row r="20" spans="1:8" ht="21" customHeight="1" x14ac:dyDescent="0.25">
      <c r="A20" s="8" t="s">
        <v>53</v>
      </c>
      <c r="B20" s="9">
        <v>0.3</v>
      </c>
      <c r="C20" s="9">
        <v>0.28999999999999998</v>
      </c>
      <c r="D20" s="9"/>
      <c r="E20" s="9"/>
      <c r="F20" s="9">
        <v>0.27</v>
      </c>
      <c r="G20" s="9">
        <v>0.25</v>
      </c>
    </row>
    <row r="21" spans="1:8" ht="21" customHeight="1" x14ac:dyDescent="0.25">
      <c r="A21" s="8" t="s">
        <v>54</v>
      </c>
      <c r="B21" s="9">
        <v>0.26</v>
      </c>
      <c r="C21" s="9">
        <v>0.24</v>
      </c>
      <c r="D21" s="9"/>
      <c r="E21" s="9"/>
      <c r="F21" s="9">
        <v>0.23</v>
      </c>
      <c r="G21" s="9">
        <v>0.21</v>
      </c>
    </row>
    <row r="23" spans="1:8" ht="82.5" customHeight="1" x14ac:dyDescent="0.25">
      <c r="A23" s="64" t="s">
        <v>17</v>
      </c>
      <c r="B23" s="51"/>
      <c r="C23" s="51"/>
      <c r="D23" s="51"/>
      <c r="E23" s="51"/>
      <c r="F23" s="51"/>
      <c r="G23" s="52"/>
      <c r="H23" s="13"/>
    </row>
    <row r="24" spans="1:8" ht="21" customHeight="1" x14ac:dyDescent="0.25">
      <c r="A24" s="53" t="s">
        <v>6</v>
      </c>
      <c r="B24" s="56" t="s">
        <v>8</v>
      </c>
      <c r="C24" s="57"/>
      <c r="D24" s="57"/>
      <c r="E24" s="57"/>
      <c r="F24" s="57"/>
      <c r="G24" s="58"/>
      <c r="H24" s="11"/>
    </row>
    <row r="25" spans="1:8" ht="21" customHeight="1" x14ac:dyDescent="0.25">
      <c r="A25" s="54"/>
      <c r="B25" s="61" t="s">
        <v>18</v>
      </c>
      <c r="C25" s="63"/>
      <c r="D25" s="61" t="s">
        <v>19</v>
      </c>
      <c r="E25" s="62"/>
      <c r="F25" s="62"/>
      <c r="G25" s="63"/>
      <c r="H25" s="11"/>
    </row>
    <row r="26" spans="1:8" ht="40.5" customHeight="1" x14ac:dyDescent="0.25">
      <c r="A26" s="54"/>
      <c r="B26" s="65"/>
      <c r="C26" s="66"/>
      <c r="D26" s="67" t="s">
        <v>12</v>
      </c>
      <c r="E26" s="68"/>
      <c r="F26" s="65"/>
      <c r="G26" s="66"/>
      <c r="H26" s="11"/>
    </row>
    <row r="27" spans="1:8" ht="21" customHeight="1" x14ac:dyDescent="0.25">
      <c r="A27" s="54"/>
      <c r="B27" s="56" t="s">
        <v>7</v>
      </c>
      <c r="C27" s="57"/>
      <c r="D27" s="57"/>
      <c r="E27" s="57"/>
      <c r="F27" s="57"/>
      <c r="G27" s="58"/>
      <c r="H27" s="11"/>
    </row>
    <row r="28" spans="1:8" ht="21" customHeight="1" x14ac:dyDescent="0.25">
      <c r="A28" s="55"/>
      <c r="B28" s="20">
        <v>0.8</v>
      </c>
      <c r="C28" s="10">
        <v>0.95</v>
      </c>
      <c r="D28" s="14">
        <v>0.8</v>
      </c>
      <c r="E28" s="10">
        <v>0.95</v>
      </c>
      <c r="F28" s="14">
        <v>0.8</v>
      </c>
      <c r="G28" s="10">
        <v>0.95</v>
      </c>
      <c r="H28" s="11"/>
    </row>
    <row r="29" spans="1:8" ht="21" customHeight="1" x14ac:dyDescent="0.25">
      <c r="A29" s="8" t="s">
        <v>55</v>
      </c>
      <c r="B29" s="19">
        <v>23.36</v>
      </c>
      <c r="C29" s="9">
        <v>27.61</v>
      </c>
      <c r="D29" s="9">
        <v>20.239999999999998</v>
      </c>
      <c r="E29" s="9">
        <v>23.92</v>
      </c>
      <c r="F29" s="9">
        <v>20.23</v>
      </c>
      <c r="G29" s="9">
        <v>23.91</v>
      </c>
      <c r="H29" s="11"/>
    </row>
    <row r="30" spans="1:8" ht="21" customHeight="1" x14ac:dyDescent="0.25">
      <c r="A30" s="8" t="s">
        <v>56</v>
      </c>
      <c r="B30" s="19">
        <v>14.37</v>
      </c>
      <c r="C30" s="9">
        <v>16.95</v>
      </c>
      <c r="D30" s="9">
        <v>12.46</v>
      </c>
      <c r="E30" s="9">
        <v>14.68</v>
      </c>
      <c r="F30" s="9">
        <v>12.45</v>
      </c>
      <c r="G30" s="9">
        <v>14.68</v>
      </c>
      <c r="H30" s="11"/>
    </row>
    <row r="31" spans="1:8" ht="21" customHeight="1" x14ac:dyDescent="0.25">
      <c r="A31" s="8" t="s">
        <v>57</v>
      </c>
      <c r="B31" s="19">
        <v>9.31</v>
      </c>
      <c r="C31" s="9">
        <v>10.74</v>
      </c>
      <c r="D31" s="9">
        <v>7.82</v>
      </c>
      <c r="E31" s="9">
        <v>9.17</v>
      </c>
      <c r="F31" s="9">
        <v>7.79</v>
      </c>
      <c r="G31" s="9">
        <v>9.16</v>
      </c>
      <c r="H31" s="11"/>
    </row>
    <row r="32" spans="1:8" ht="21" customHeight="1" x14ac:dyDescent="0.25">
      <c r="A32" s="8" t="s">
        <v>58</v>
      </c>
      <c r="B32" s="19">
        <v>6.37</v>
      </c>
      <c r="C32" s="9">
        <v>7.25</v>
      </c>
      <c r="D32" s="9">
        <v>5.27</v>
      </c>
      <c r="E32" s="9">
        <v>6.15</v>
      </c>
      <c r="F32" s="9">
        <v>5.26</v>
      </c>
      <c r="G32" s="9">
        <v>6.15</v>
      </c>
      <c r="H32" s="11"/>
    </row>
    <row r="33" spans="1:8" ht="21" customHeight="1" x14ac:dyDescent="0.25">
      <c r="A33" s="8" t="s">
        <v>59</v>
      </c>
      <c r="B33" s="19">
        <v>3.98</v>
      </c>
      <c r="C33" s="9">
        <v>4.45</v>
      </c>
      <c r="D33" s="9">
        <v>3.44</v>
      </c>
      <c r="E33" s="9">
        <v>3.87</v>
      </c>
      <c r="F33" s="9">
        <v>3.38</v>
      </c>
      <c r="G33" s="9">
        <v>3.82</v>
      </c>
      <c r="H33" s="11"/>
    </row>
    <row r="34" spans="1:8" ht="21" customHeight="1" x14ac:dyDescent="0.25">
      <c r="A34" s="8" t="s">
        <v>60</v>
      </c>
      <c r="B34" s="19">
        <v>2.58</v>
      </c>
      <c r="C34" s="9">
        <v>2.87</v>
      </c>
      <c r="D34" s="9">
        <v>2.23</v>
      </c>
      <c r="E34" s="9">
        <v>2.48</v>
      </c>
      <c r="F34" s="9">
        <v>2.17</v>
      </c>
      <c r="G34" s="9">
        <v>2.44</v>
      </c>
      <c r="H34" s="11"/>
    </row>
    <row r="35" spans="1:8" ht="21" customHeight="1" x14ac:dyDescent="0.25">
      <c r="A35" s="8" t="s">
        <v>61</v>
      </c>
      <c r="B35" s="19">
        <v>1.72</v>
      </c>
      <c r="C35" s="9">
        <v>1.87</v>
      </c>
      <c r="D35" s="9">
        <v>1.48</v>
      </c>
      <c r="E35" s="9">
        <v>1.62</v>
      </c>
      <c r="F35" s="9">
        <v>1.42</v>
      </c>
      <c r="G35" s="9">
        <v>1.56</v>
      </c>
      <c r="H35" s="11"/>
    </row>
    <row r="36" spans="1:8" ht="21" customHeight="1" x14ac:dyDescent="0.25">
      <c r="A36" s="8" t="s">
        <v>62</v>
      </c>
      <c r="B36" s="19">
        <v>1.29</v>
      </c>
      <c r="C36" s="9">
        <v>1.37</v>
      </c>
      <c r="D36" s="9">
        <v>1.1299999999999999</v>
      </c>
      <c r="E36" s="9">
        <v>1.2</v>
      </c>
      <c r="F36" s="9">
        <v>1.04</v>
      </c>
      <c r="G36" s="9">
        <v>1.1499999999999999</v>
      </c>
      <c r="H36" s="11"/>
    </row>
    <row r="37" spans="1:8" ht="21" customHeight="1" x14ac:dyDescent="0.25">
      <c r="A37" s="8" t="s">
        <v>63</v>
      </c>
      <c r="B37" s="19">
        <v>1.02</v>
      </c>
      <c r="C37" s="9">
        <v>1.05</v>
      </c>
      <c r="D37" s="9">
        <v>0.86</v>
      </c>
      <c r="E37" s="9">
        <v>0.91</v>
      </c>
      <c r="F37" s="9">
        <v>0.8</v>
      </c>
      <c r="G37" s="9">
        <v>0.87</v>
      </c>
      <c r="H37" s="11"/>
    </row>
    <row r="38" spans="1:8" ht="21" customHeight="1" x14ac:dyDescent="0.25">
      <c r="A38" s="8" t="s">
        <v>64</v>
      </c>
      <c r="B38" s="19">
        <v>0.75</v>
      </c>
      <c r="C38" s="9">
        <v>0.76</v>
      </c>
      <c r="D38" s="9">
        <v>0.67</v>
      </c>
      <c r="E38" s="9">
        <v>0.67</v>
      </c>
      <c r="F38" s="9">
        <v>0.59</v>
      </c>
      <c r="G38" s="9">
        <v>0.62</v>
      </c>
      <c r="H38" s="11"/>
    </row>
    <row r="39" spans="1:8" ht="21" customHeight="1" x14ac:dyDescent="0.25">
      <c r="A39" s="8" t="s">
        <v>65</v>
      </c>
      <c r="B39" s="19">
        <v>0.61</v>
      </c>
      <c r="C39" s="9">
        <v>0.57999999999999996</v>
      </c>
      <c r="D39" s="9">
        <v>0.52</v>
      </c>
      <c r="E39" s="9">
        <v>0.51</v>
      </c>
      <c r="F39" s="9">
        <v>0.45</v>
      </c>
      <c r="G39" s="9">
        <v>0.47</v>
      </c>
      <c r="H39" s="11"/>
    </row>
    <row r="40" spans="1:8" ht="21" customHeight="1" x14ac:dyDescent="0.25">
      <c r="A40" s="8" t="s">
        <v>66</v>
      </c>
      <c r="B40" s="19">
        <v>0.53</v>
      </c>
      <c r="C40" s="9">
        <v>0.48</v>
      </c>
      <c r="D40" s="9">
        <v>0.44</v>
      </c>
      <c r="E40" s="9">
        <v>0.43</v>
      </c>
      <c r="F40" s="9">
        <v>0.37</v>
      </c>
      <c r="G40" s="9">
        <v>0.37</v>
      </c>
      <c r="H40" s="11"/>
    </row>
    <row r="41" spans="1:8" ht="21" customHeight="1" x14ac:dyDescent="0.25">
      <c r="A41" s="8" t="s">
        <v>67</v>
      </c>
      <c r="B41" s="19">
        <v>0.45</v>
      </c>
      <c r="C41" s="9">
        <v>0.44</v>
      </c>
      <c r="D41" s="9">
        <v>0.4</v>
      </c>
      <c r="E41" s="9">
        <v>0.37</v>
      </c>
      <c r="F41" s="9">
        <v>0.33</v>
      </c>
      <c r="G41" s="9">
        <v>0.33</v>
      </c>
      <c r="H41" s="11"/>
    </row>
    <row r="42" spans="1:8" ht="21" customHeight="1" x14ac:dyDescent="0.25">
      <c r="A42" s="8" t="s">
        <v>68</v>
      </c>
      <c r="B42" s="19">
        <v>0.42</v>
      </c>
      <c r="C42" s="9">
        <v>0.36</v>
      </c>
      <c r="D42" s="9">
        <v>0.35</v>
      </c>
      <c r="E42" s="9">
        <v>0.32</v>
      </c>
      <c r="F42" s="9">
        <v>0.28000000000000003</v>
      </c>
      <c r="G42" s="9">
        <v>0.27</v>
      </c>
      <c r="H42" s="11"/>
    </row>
    <row r="43" spans="1:8" ht="21" customHeight="1" x14ac:dyDescent="0.25">
      <c r="A43" s="8" t="s">
        <v>69</v>
      </c>
      <c r="B43" s="19">
        <v>0.36</v>
      </c>
      <c r="C43" s="9">
        <v>0.3</v>
      </c>
      <c r="D43" s="9">
        <v>0.31</v>
      </c>
      <c r="E43" s="9">
        <v>0.27</v>
      </c>
      <c r="F43" s="9">
        <v>0.24</v>
      </c>
      <c r="G43" s="9">
        <v>0.23</v>
      </c>
      <c r="H43" s="11"/>
    </row>
    <row r="44" spans="1:8" ht="21" customHeight="1" x14ac:dyDescent="0.25">
      <c r="A44" s="8" t="s">
        <v>70</v>
      </c>
      <c r="B44" s="19">
        <v>0.31</v>
      </c>
      <c r="C44" s="9">
        <v>0.25</v>
      </c>
      <c r="D44" s="9">
        <v>0.28000000000000003</v>
      </c>
      <c r="E44" s="9">
        <v>0.23100000000000001</v>
      </c>
      <c r="F44" s="9">
        <v>0.21</v>
      </c>
      <c r="G44" s="9">
        <v>0.2</v>
      </c>
      <c r="H44" s="11"/>
    </row>
    <row r="45" spans="1:8" ht="21" customHeight="1" x14ac:dyDescent="0.25">
      <c r="A45" s="5"/>
      <c r="B45" s="4"/>
      <c r="C45" s="2"/>
      <c r="D45" s="3"/>
      <c r="E45" s="12"/>
      <c r="F45" s="3"/>
      <c r="G45" s="2"/>
      <c r="H45" s="11"/>
    </row>
    <row r="46" spans="1:8" ht="63.75" customHeight="1" x14ac:dyDescent="0.25">
      <c r="A46" s="59" t="s">
        <v>13</v>
      </c>
      <c r="B46" s="60"/>
      <c r="C46" s="60"/>
      <c r="D46" s="60"/>
      <c r="E46" s="60"/>
      <c r="F46" s="60"/>
      <c r="G46" s="60"/>
    </row>
    <row r="47" spans="1:8" ht="48" customHeight="1" x14ac:dyDescent="0.25">
      <c r="A47" s="15" t="s">
        <v>14</v>
      </c>
      <c r="B47" s="56" t="s">
        <v>1</v>
      </c>
      <c r="C47" s="58"/>
      <c r="D47" s="56" t="s">
        <v>0</v>
      </c>
      <c r="E47" s="58"/>
      <c r="F47" s="56" t="s">
        <v>1</v>
      </c>
      <c r="G47" s="58"/>
    </row>
    <row r="48" spans="1:8" ht="57" customHeight="1" x14ac:dyDescent="0.25">
      <c r="A48" s="15" t="s">
        <v>15</v>
      </c>
      <c r="B48" s="56" t="s">
        <v>3</v>
      </c>
      <c r="C48" s="58"/>
      <c r="D48" s="56" t="s">
        <v>2</v>
      </c>
      <c r="E48" s="58"/>
      <c r="F48" s="56" t="s">
        <v>3</v>
      </c>
      <c r="G48" s="58"/>
    </row>
    <row r="49" spans="1:12" ht="33" customHeight="1" x14ac:dyDescent="0.25">
      <c r="A49" s="16"/>
      <c r="B49" s="14">
        <v>0.8</v>
      </c>
      <c r="C49" s="10">
        <v>0.95</v>
      </c>
      <c r="D49" s="21" t="s">
        <v>4</v>
      </c>
      <c r="E49" s="17" t="s">
        <v>5</v>
      </c>
      <c r="F49" s="14">
        <v>0.8</v>
      </c>
      <c r="G49" s="10">
        <v>0.95</v>
      </c>
    </row>
    <row r="50" spans="1:12" ht="21" customHeight="1" x14ac:dyDescent="0.25">
      <c r="A50" s="8" t="s">
        <v>39</v>
      </c>
      <c r="B50" s="9">
        <v>6.47</v>
      </c>
      <c r="C50" s="9">
        <v>7.58</v>
      </c>
      <c r="D50" s="19">
        <v>74</v>
      </c>
      <c r="E50" s="9">
        <v>65</v>
      </c>
      <c r="F50" s="9" t="s">
        <v>38</v>
      </c>
      <c r="G50" s="9" t="s">
        <v>38</v>
      </c>
    </row>
    <row r="51" spans="1:12" ht="21" customHeight="1" x14ac:dyDescent="0.25">
      <c r="A51" s="8" t="s">
        <v>71</v>
      </c>
      <c r="B51" s="9">
        <v>4.05</v>
      </c>
      <c r="C51" s="9">
        <v>4.7300000000000004</v>
      </c>
      <c r="D51" s="19">
        <v>98</v>
      </c>
      <c r="E51" s="9">
        <v>86</v>
      </c>
      <c r="F51" s="9" t="s">
        <v>38</v>
      </c>
      <c r="G51" s="9" t="s">
        <v>38</v>
      </c>
      <c r="I51" s="36"/>
      <c r="J51" s="37"/>
      <c r="K51" s="37"/>
      <c r="L51" s="37"/>
    </row>
    <row r="52" spans="1:12" ht="21" customHeight="1" x14ac:dyDescent="0.25">
      <c r="A52" s="8" t="s">
        <v>72</v>
      </c>
      <c r="B52" s="9">
        <v>2.54</v>
      </c>
      <c r="C52" s="9">
        <v>2.95</v>
      </c>
      <c r="D52" s="19">
        <v>130</v>
      </c>
      <c r="E52" s="9">
        <v>115</v>
      </c>
      <c r="F52" s="9" t="s">
        <v>38</v>
      </c>
      <c r="G52" s="9" t="s">
        <v>38</v>
      </c>
    </row>
    <row r="53" spans="1:12" ht="21" customHeight="1" x14ac:dyDescent="0.25">
      <c r="A53" s="8" t="s">
        <v>73</v>
      </c>
      <c r="B53" s="9">
        <v>1.6</v>
      </c>
      <c r="C53" s="9">
        <v>1.84</v>
      </c>
      <c r="D53" s="19">
        <v>160</v>
      </c>
      <c r="E53" s="9">
        <v>140</v>
      </c>
      <c r="F53" s="9" t="s">
        <v>38</v>
      </c>
      <c r="G53" s="9" t="s">
        <v>38</v>
      </c>
      <c r="I53" s="36"/>
      <c r="J53" s="37"/>
      <c r="K53" s="37"/>
      <c r="L53" s="37"/>
    </row>
    <row r="54" spans="1:12" ht="21" customHeight="1" x14ac:dyDescent="0.25">
      <c r="A54" s="8" t="s">
        <v>74</v>
      </c>
      <c r="B54" s="9">
        <v>1</v>
      </c>
      <c r="C54" s="9">
        <v>1.1499999999999999</v>
      </c>
      <c r="D54" s="19">
        <v>195</v>
      </c>
      <c r="E54" s="9">
        <v>171</v>
      </c>
      <c r="F54" s="9" t="s">
        <v>38</v>
      </c>
      <c r="G54" s="9" t="s">
        <v>38</v>
      </c>
    </row>
    <row r="55" spans="1:12" ht="21" customHeight="1" x14ac:dyDescent="0.25">
      <c r="A55" s="8" t="s">
        <v>75</v>
      </c>
      <c r="B55" s="9">
        <v>0.61</v>
      </c>
      <c r="C55" s="9">
        <v>0.7</v>
      </c>
      <c r="D55" s="19">
        <v>248</v>
      </c>
      <c r="E55" s="9">
        <v>218</v>
      </c>
      <c r="F55" s="9" t="s">
        <v>38</v>
      </c>
      <c r="G55" s="9" t="s">
        <v>38</v>
      </c>
    </row>
    <row r="56" spans="1:12" ht="21" customHeight="1" x14ac:dyDescent="0.25">
      <c r="A56" s="8" t="s">
        <v>76</v>
      </c>
      <c r="B56" s="9">
        <v>5.6</v>
      </c>
      <c r="C56" s="9">
        <v>6.57</v>
      </c>
      <c r="D56" s="19">
        <v>63</v>
      </c>
      <c r="E56" s="9">
        <v>55</v>
      </c>
      <c r="F56" s="9" t="s">
        <v>38</v>
      </c>
      <c r="G56" s="9" t="s">
        <v>38</v>
      </c>
    </row>
    <row r="57" spans="1:12" ht="21" customHeight="1" x14ac:dyDescent="0.25">
      <c r="A57" s="8" t="s">
        <v>77</v>
      </c>
      <c r="B57" s="9">
        <v>3.5</v>
      </c>
      <c r="C57" s="9">
        <v>4.0999999999999996</v>
      </c>
      <c r="D57" s="19">
        <v>83</v>
      </c>
      <c r="E57" s="9">
        <v>73</v>
      </c>
      <c r="F57" s="9" t="s">
        <v>38</v>
      </c>
      <c r="G57" s="9" t="s">
        <v>38</v>
      </c>
    </row>
    <row r="58" spans="1:12" ht="21" customHeight="1" x14ac:dyDescent="0.25">
      <c r="A58" s="8" t="s">
        <v>78</v>
      </c>
      <c r="B58" s="9">
        <v>2.2400000000000002</v>
      </c>
      <c r="C58" s="9">
        <v>2.6</v>
      </c>
      <c r="D58" s="19">
        <v>110</v>
      </c>
      <c r="E58" s="9">
        <v>96</v>
      </c>
      <c r="F58" s="9" t="s">
        <v>38</v>
      </c>
      <c r="G58" s="9" t="s">
        <v>38</v>
      </c>
    </row>
    <row r="59" spans="1:12" ht="21" customHeight="1" x14ac:dyDescent="0.25">
      <c r="A59" s="8" t="s">
        <v>79</v>
      </c>
      <c r="B59" s="9">
        <v>1.66</v>
      </c>
      <c r="C59" s="9">
        <v>1.9</v>
      </c>
      <c r="D59" s="19">
        <v>135</v>
      </c>
      <c r="E59" s="9">
        <v>118</v>
      </c>
      <c r="F59" s="9" t="s">
        <v>38</v>
      </c>
      <c r="G59" s="9" t="s">
        <v>38</v>
      </c>
    </row>
    <row r="60" spans="1:12" ht="21" customHeight="1" x14ac:dyDescent="0.25">
      <c r="A60" s="8" t="s">
        <v>80</v>
      </c>
      <c r="B60" s="9">
        <v>1.23</v>
      </c>
      <c r="C60" s="9">
        <v>1.4</v>
      </c>
      <c r="D60" s="19">
        <v>165</v>
      </c>
      <c r="E60" s="9">
        <v>144</v>
      </c>
      <c r="F60" s="9" t="s">
        <v>38</v>
      </c>
      <c r="G60" s="9" t="s">
        <v>38</v>
      </c>
    </row>
    <row r="61" spans="1:12" ht="21" customHeight="1" x14ac:dyDescent="0.25">
      <c r="A61" s="8" t="s">
        <v>81</v>
      </c>
      <c r="B61" s="9">
        <v>0.88</v>
      </c>
      <c r="C61" s="9">
        <v>1</v>
      </c>
      <c r="D61" s="19">
        <v>209</v>
      </c>
      <c r="E61" s="9">
        <v>183</v>
      </c>
      <c r="F61" s="9" t="s">
        <v>38</v>
      </c>
      <c r="G61" s="9" t="s">
        <v>38</v>
      </c>
    </row>
    <row r="62" spans="1:12" ht="21" customHeight="1" x14ac:dyDescent="0.25">
      <c r="A62" s="8" t="s">
        <v>82</v>
      </c>
      <c r="B62" s="9">
        <v>5.59</v>
      </c>
      <c r="C62" s="9">
        <v>6.56</v>
      </c>
      <c r="D62" s="19">
        <v>50</v>
      </c>
      <c r="E62" s="9">
        <v>43</v>
      </c>
      <c r="F62" s="9">
        <v>5.59</v>
      </c>
      <c r="G62" s="9">
        <v>6.56</v>
      </c>
    </row>
    <row r="63" spans="1:12" ht="21" customHeight="1" x14ac:dyDescent="0.25">
      <c r="A63" s="8" t="s">
        <v>83</v>
      </c>
      <c r="B63" s="9">
        <v>3.5</v>
      </c>
      <c r="C63" s="9">
        <v>4.0999999999999996</v>
      </c>
      <c r="D63" s="19">
        <v>68</v>
      </c>
      <c r="E63" s="9">
        <v>59</v>
      </c>
      <c r="F63" s="9">
        <v>3.5</v>
      </c>
      <c r="G63" s="9">
        <v>4.0999999999999996</v>
      </c>
      <c r="I63" s="36"/>
      <c r="J63" s="37"/>
      <c r="K63" s="37"/>
      <c r="L63" s="37"/>
    </row>
    <row r="64" spans="1:12" ht="21" customHeight="1" x14ac:dyDescent="0.25">
      <c r="A64" s="8" t="s">
        <v>84</v>
      </c>
      <c r="B64" s="9">
        <v>2.2400000000000002</v>
      </c>
      <c r="C64" s="9">
        <v>2.6</v>
      </c>
      <c r="D64" s="19">
        <v>93</v>
      </c>
      <c r="E64" s="9">
        <v>80</v>
      </c>
      <c r="F64" s="9">
        <v>2.2400000000000002</v>
      </c>
      <c r="G64" s="9">
        <v>2.6</v>
      </c>
      <c r="I64" s="36"/>
      <c r="J64" s="37"/>
      <c r="K64" s="37"/>
      <c r="L64" s="37"/>
    </row>
    <row r="65" spans="1:12" ht="21" customHeight="1" x14ac:dyDescent="0.25">
      <c r="A65" s="8" t="s">
        <v>85</v>
      </c>
      <c r="B65" s="9">
        <v>1.66</v>
      </c>
      <c r="C65" s="9">
        <v>1.9</v>
      </c>
      <c r="D65" s="19">
        <v>116</v>
      </c>
      <c r="E65" s="9">
        <v>100</v>
      </c>
      <c r="F65" s="9">
        <v>1.66</v>
      </c>
      <c r="G65" s="9">
        <v>1.9</v>
      </c>
      <c r="I65" s="36"/>
      <c r="J65" s="37"/>
      <c r="K65" s="37"/>
      <c r="L65" s="37"/>
    </row>
    <row r="66" spans="1:12" ht="21" customHeight="1" x14ac:dyDescent="0.25">
      <c r="A66" s="8" t="s">
        <v>86</v>
      </c>
      <c r="B66" s="9">
        <v>1.23</v>
      </c>
      <c r="C66" s="9">
        <v>1.4</v>
      </c>
      <c r="D66" s="19">
        <v>140</v>
      </c>
      <c r="E66" s="9">
        <v>121</v>
      </c>
      <c r="F66" s="9">
        <v>1.23</v>
      </c>
      <c r="G66" s="9">
        <v>1.4</v>
      </c>
      <c r="I66" s="36"/>
      <c r="J66" s="37"/>
      <c r="K66" s="37"/>
      <c r="L66" s="37"/>
    </row>
    <row r="67" spans="1:12" ht="21" customHeight="1" x14ac:dyDescent="0.25">
      <c r="A67" s="8" t="s">
        <v>87</v>
      </c>
      <c r="B67" s="9">
        <v>0.88</v>
      </c>
      <c r="C67" s="9">
        <v>1</v>
      </c>
      <c r="D67" s="19">
        <v>180</v>
      </c>
      <c r="E67" s="9">
        <v>156</v>
      </c>
      <c r="F67" s="9">
        <v>0.88</v>
      </c>
      <c r="G67" s="9">
        <v>1</v>
      </c>
      <c r="I67" s="36"/>
      <c r="J67" s="37"/>
      <c r="K67" s="37"/>
      <c r="L67" s="37"/>
    </row>
    <row r="68" spans="1:12" ht="21" customHeight="1" x14ac:dyDescent="0.25">
      <c r="A68" s="8" t="s">
        <v>88</v>
      </c>
      <c r="B68" s="9">
        <v>0.63</v>
      </c>
      <c r="C68" s="9">
        <v>0.72</v>
      </c>
      <c r="D68" s="19">
        <v>226</v>
      </c>
      <c r="E68" s="9">
        <v>196</v>
      </c>
      <c r="F68" s="9">
        <v>0.63</v>
      </c>
      <c r="G68" s="9">
        <v>0.72</v>
      </c>
    </row>
    <row r="69" spans="1:12" ht="21" customHeight="1" x14ac:dyDescent="0.25">
      <c r="A69" s="8" t="s">
        <v>89</v>
      </c>
      <c r="B69" s="9">
        <v>0.45</v>
      </c>
      <c r="C69" s="9">
        <v>0.51</v>
      </c>
      <c r="D69" s="19">
        <v>265</v>
      </c>
      <c r="E69" s="9">
        <v>229</v>
      </c>
      <c r="F69" s="9">
        <v>0.45</v>
      </c>
      <c r="G69" s="9">
        <v>0.51</v>
      </c>
      <c r="I69" s="36"/>
      <c r="J69" s="38"/>
      <c r="K69" s="38"/>
      <c r="L69" s="38"/>
    </row>
    <row r="70" spans="1:12" ht="21" customHeight="1" x14ac:dyDescent="0.25">
      <c r="A70" s="33"/>
      <c r="B70" s="34"/>
      <c r="C70" s="34"/>
      <c r="D70" s="34"/>
      <c r="E70" s="34"/>
      <c r="F70" s="34"/>
      <c r="G70" s="34"/>
    </row>
    <row r="71" spans="1:12" ht="21" customHeight="1" x14ac:dyDescent="0.25">
      <c r="A71" s="59" t="s">
        <v>135</v>
      </c>
      <c r="B71" s="60"/>
      <c r="C71" s="60"/>
      <c r="D71" s="60"/>
      <c r="E71" s="60"/>
      <c r="F71" s="60"/>
      <c r="G71" s="60"/>
    </row>
    <row r="72" spans="1:12" ht="31.5" x14ac:dyDescent="0.25">
      <c r="A72" s="15" t="s">
        <v>14</v>
      </c>
      <c r="B72" s="56" t="s">
        <v>1</v>
      </c>
      <c r="C72" s="58"/>
      <c r="D72" s="56" t="s">
        <v>0</v>
      </c>
      <c r="E72" s="58"/>
      <c r="F72" s="56" t="s">
        <v>1</v>
      </c>
      <c r="G72" s="58"/>
    </row>
    <row r="73" spans="1:12" ht="47.25" x14ac:dyDescent="0.25">
      <c r="A73" s="15" t="s">
        <v>15</v>
      </c>
      <c r="B73" s="56" t="s">
        <v>3</v>
      </c>
      <c r="C73" s="58"/>
      <c r="D73" s="56" t="s">
        <v>2</v>
      </c>
      <c r="E73" s="58"/>
      <c r="F73" s="56" t="s">
        <v>3</v>
      </c>
      <c r="G73" s="58"/>
    </row>
    <row r="74" spans="1:12" ht="33" customHeight="1" x14ac:dyDescent="0.25">
      <c r="A74" s="16"/>
      <c r="B74" s="14">
        <v>0.8</v>
      </c>
      <c r="C74" s="10">
        <v>0.95</v>
      </c>
      <c r="D74" s="21" t="s">
        <v>4</v>
      </c>
      <c r="E74" s="17" t="s">
        <v>5</v>
      </c>
      <c r="F74" s="14">
        <v>0.8</v>
      </c>
      <c r="G74" s="10">
        <v>0.95</v>
      </c>
    </row>
    <row r="75" spans="1:12" ht="21" customHeight="1" x14ac:dyDescent="0.25">
      <c r="A75" s="8" t="s">
        <v>102</v>
      </c>
      <c r="B75" s="35">
        <v>3.63</v>
      </c>
      <c r="C75" s="35">
        <v>4.2300000000000004</v>
      </c>
      <c r="D75" s="19"/>
      <c r="E75" s="9"/>
      <c r="F75" s="9" t="s">
        <v>38</v>
      </c>
      <c r="G75" s="9" t="s">
        <v>38</v>
      </c>
    </row>
    <row r="76" spans="1:12" ht="21" customHeight="1" x14ac:dyDescent="0.25">
      <c r="A76" s="8" t="s">
        <v>103</v>
      </c>
      <c r="B76" s="35">
        <v>2.3199999999999998</v>
      </c>
      <c r="C76" s="35">
        <v>2.68</v>
      </c>
      <c r="D76" s="19"/>
      <c r="E76" s="9"/>
      <c r="F76" s="9" t="s">
        <v>38</v>
      </c>
      <c r="G76" s="9" t="s">
        <v>38</v>
      </c>
    </row>
    <row r="77" spans="1:12" ht="21" customHeight="1" x14ac:dyDescent="0.25">
      <c r="A77" s="8" t="s">
        <v>104</v>
      </c>
      <c r="B77" s="35">
        <v>1.51</v>
      </c>
      <c r="C77" s="35">
        <v>1.71</v>
      </c>
      <c r="D77" s="19"/>
      <c r="E77" s="9"/>
      <c r="F77" s="9" t="s">
        <v>38</v>
      </c>
      <c r="G77" s="9" t="s">
        <v>38</v>
      </c>
    </row>
    <row r="78" spans="1:12" ht="21" customHeight="1" x14ac:dyDescent="0.25">
      <c r="A78" s="8" t="s">
        <v>105</v>
      </c>
      <c r="B78" s="35">
        <v>1.1332</v>
      </c>
      <c r="C78" s="35">
        <v>1.2622</v>
      </c>
      <c r="D78" s="19"/>
      <c r="E78" s="9"/>
      <c r="F78" s="9" t="s">
        <v>38</v>
      </c>
      <c r="G78" s="9" t="s">
        <v>38</v>
      </c>
    </row>
    <row r="79" spans="1:12" ht="21" customHeight="1" x14ac:dyDescent="0.25">
      <c r="A79" s="8" t="s">
        <v>106</v>
      </c>
      <c r="B79" s="35">
        <v>0.85</v>
      </c>
      <c r="C79" s="35">
        <v>0.94</v>
      </c>
      <c r="D79" s="19"/>
      <c r="E79" s="9"/>
      <c r="F79" s="9" t="s">
        <v>38</v>
      </c>
      <c r="G79" s="9" t="s">
        <v>38</v>
      </c>
    </row>
    <row r="80" spans="1:12" ht="21" customHeight="1" x14ac:dyDescent="0.25">
      <c r="A80" s="8" t="s">
        <v>107</v>
      </c>
      <c r="B80" s="35">
        <v>0.62</v>
      </c>
      <c r="C80" s="35">
        <v>0.67</v>
      </c>
      <c r="D80" s="19"/>
      <c r="E80" s="9"/>
      <c r="F80" s="9" t="s">
        <v>38</v>
      </c>
      <c r="G80" s="9" t="s">
        <v>38</v>
      </c>
    </row>
    <row r="81" spans="1:7" ht="21" customHeight="1" x14ac:dyDescent="0.25">
      <c r="A81" s="8" t="s">
        <v>108</v>
      </c>
      <c r="B81" s="35">
        <v>3.63</v>
      </c>
      <c r="C81" s="35">
        <v>4.2300000000000004</v>
      </c>
      <c r="D81" s="19"/>
      <c r="E81" s="9"/>
      <c r="F81" s="9" t="s">
        <v>38</v>
      </c>
      <c r="G81" s="9" t="s">
        <v>38</v>
      </c>
    </row>
    <row r="82" spans="1:7" ht="21" customHeight="1" x14ac:dyDescent="0.25">
      <c r="A82" s="8" t="s">
        <v>109</v>
      </c>
      <c r="B82" s="35">
        <v>2.3199999999999998</v>
      </c>
      <c r="C82" s="35">
        <v>2.68</v>
      </c>
      <c r="D82" s="19"/>
      <c r="E82" s="9"/>
      <c r="F82" s="9" t="s">
        <v>38</v>
      </c>
      <c r="G82" s="9" t="s">
        <v>38</v>
      </c>
    </row>
    <row r="83" spans="1:7" ht="21" customHeight="1" x14ac:dyDescent="0.25">
      <c r="A83" s="8" t="s">
        <v>110</v>
      </c>
      <c r="B83" s="35">
        <v>1.51</v>
      </c>
      <c r="C83" s="35">
        <v>1.71</v>
      </c>
      <c r="D83" s="19"/>
      <c r="E83" s="9"/>
      <c r="F83" s="9" t="s">
        <v>38</v>
      </c>
      <c r="G83" s="9" t="s">
        <v>38</v>
      </c>
    </row>
    <row r="84" spans="1:7" ht="21" customHeight="1" x14ac:dyDescent="0.25">
      <c r="A84" s="8" t="s">
        <v>111</v>
      </c>
      <c r="B84" s="35">
        <v>1.1332</v>
      </c>
      <c r="C84" s="35">
        <v>1.2622</v>
      </c>
      <c r="D84" s="19"/>
      <c r="E84" s="9"/>
      <c r="F84" s="35">
        <v>0.98140000000000005</v>
      </c>
      <c r="G84" s="35">
        <v>1.0931</v>
      </c>
    </row>
    <row r="85" spans="1:7" ht="21" customHeight="1" x14ac:dyDescent="0.25">
      <c r="A85" s="8" t="s">
        <v>112</v>
      </c>
      <c r="B85" s="35">
        <v>0.85</v>
      </c>
      <c r="C85" s="35">
        <v>0.94</v>
      </c>
      <c r="D85" s="19"/>
      <c r="E85" s="9"/>
      <c r="F85" s="35" t="s">
        <v>38</v>
      </c>
      <c r="G85" s="35" t="s">
        <v>38</v>
      </c>
    </row>
    <row r="86" spans="1:7" ht="21" customHeight="1" x14ac:dyDescent="0.25">
      <c r="A86" s="8" t="s">
        <v>113</v>
      </c>
      <c r="B86" s="35">
        <v>0.628</v>
      </c>
      <c r="C86" s="35">
        <v>0.66839999999999999</v>
      </c>
      <c r="D86" s="19"/>
      <c r="E86" s="9"/>
      <c r="F86" s="35">
        <v>0.54379999999999995</v>
      </c>
      <c r="G86" s="35">
        <v>0.57879999999999998</v>
      </c>
    </row>
    <row r="87" spans="1:7" ht="21" customHeight="1" x14ac:dyDescent="0.25">
      <c r="A87" s="8" t="s">
        <v>114</v>
      </c>
      <c r="B87" s="35">
        <v>3.63</v>
      </c>
      <c r="C87" s="35">
        <v>4.2300000000000004</v>
      </c>
      <c r="D87" s="19"/>
      <c r="E87" s="9"/>
      <c r="F87" s="35">
        <v>3.17</v>
      </c>
      <c r="G87" s="35">
        <v>3.67</v>
      </c>
    </row>
    <row r="88" spans="1:7" ht="21" customHeight="1" x14ac:dyDescent="0.25">
      <c r="A88" s="8" t="s">
        <v>115</v>
      </c>
      <c r="B88" s="35">
        <v>2.3199999999999998</v>
      </c>
      <c r="C88" s="35">
        <v>2.68</v>
      </c>
      <c r="D88" s="19"/>
      <c r="E88" s="9"/>
      <c r="F88" s="35">
        <v>2.0299999999999998</v>
      </c>
      <c r="G88" s="35">
        <v>2.33</v>
      </c>
    </row>
    <row r="89" spans="1:7" ht="21" customHeight="1" x14ac:dyDescent="0.25">
      <c r="A89" s="8" t="s">
        <v>116</v>
      </c>
      <c r="B89" s="35">
        <v>1.51</v>
      </c>
      <c r="C89" s="35">
        <v>1.71</v>
      </c>
      <c r="D89" s="19"/>
      <c r="E89" s="9"/>
      <c r="F89" s="35">
        <v>1.33</v>
      </c>
      <c r="G89" s="35">
        <v>1.49</v>
      </c>
    </row>
    <row r="90" spans="1:7" ht="21" customHeight="1" x14ac:dyDescent="0.25">
      <c r="A90" s="8" t="s">
        <v>117</v>
      </c>
      <c r="B90" s="35">
        <v>1.1332</v>
      </c>
      <c r="C90" s="35">
        <v>1.2622</v>
      </c>
      <c r="D90" s="19"/>
      <c r="E90" s="9"/>
      <c r="F90" s="35">
        <v>0.98140000000000005</v>
      </c>
      <c r="G90" s="35">
        <v>1.0931</v>
      </c>
    </row>
    <row r="91" spans="1:7" ht="21" customHeight="1" x14ac:dyDescent="0.25">
      <c r="A91" s="8" t="s">
        <v>118</v>
      </c>
      <c r="B91" s="35">
        <v>0.85740000000000005</v>
      </c>
      <c r="C91" s="35">
        <v>0.93720000000000003</v>
      </c>
      <c r="D91" s="19"/>
      <c r="E91" s="9"/>
      <c r="F91" s="35">
        <v>0.74250000000000005</v>
      </c>
      <c r="G91" s="35">
        <v>0.81159999999999999</v>
      </c>
    </row>
    <row r="92" spans="1:7" ht="21" customHeight="1" x14ac:dyDescent="0.25">
      <c r="A92" s="8" t="s">
        <v>119</v>
      </c>
      <c r="B92" s="35">
        <v>0.628</v>
      </c>
      <c r="C92" s="35">
        <v>0.66839999999999999</v>
      </c>
      <c r="D92" s="19"/>
      <c r="E92" s="9"/>
      <c r="F92" s="35">
        <v>0.54379999999999995</v>
      </c>
      <c r="G92" s="35">
        <v>0.57879999999999998</v>
      </c>
    </row>
    <row r="93" spans="1:7" ht="21" customHeight="1" x14ac:dyDescent="0.25">
      <c r="A93" s="8" t="s">
        <v>120</v>
      </c>
      <c r="B93" s="35">
        <v>0.48</v>
      </c>
      <c r="C93" s="35">
        <v>0.5</v>
      </c>
      <c r="D93" s="19"/>
      <c r="E93" s="9"/>
      <c r="F93" s="35">
        <v>0.43</v>
      </c>
      <c r="G93" s="35">
        <v>0.44</v>
      </c>
    </row>
    <row r="94" spans="1:7" ht="21" customHeight="1" x14ac:dyDescent="0.25">
      <c r="A94" s="8" t="s">
        <v>121</v>
      </c>
      <c r="B94" s="35">
        <v>0.42</v>
      </c>
      <c r="C94" s="35">
        <v>0.41</v>
      </c>
      <c r="D94" s="19"/>
      <c r="E94" s="9"/>
      <c r="F94" s="35">
        <v>0.17</v>
      </c>
      <c r="G94" s="35">
        <v>0.36</v>
      </c>
    </row>
    <row r="95" spans="1:7" ht="21" customHeight="1" x14ac:dyDescent="0.25">
      <c r="A95" s="33"/>
      <c r="B95" s="34"/>
      <c r="C95" s="34"/>
      <c r="D95" s="34"/>
      <c r="E95" s="34"/>
      <c r="F95" s="34"/>
      <c r="G95" s="34"/>
    </row>
    <row r="96" spans="1:7" ht="110.25" customHeight="1" x14ac:dyDescent="0.25">
      <c r="A96" s="50" t="s">
        <v>122</v>
      </c>
      <c r="B96" s="51"/>
      <c r="C96" s="51"/>
      <c r="D96" s="51"/>
      <c r="E96" s="51"/>
      <c r="F96" s="51"/>
      <c r="G96" s="52"/>
    </row>
    <row r="97" spans="1:12" ht="21" customHeight="1" x14ac:dyDescent="0.25">
      <c r="A97" s="53" t="s">
        <v>6</v>
      </c>
      <c r="B97" s="56" t="s">
        <v>8</v>
      </c>
      <c r="C97" s="57"/>
      <c r="D97" s="57"/>
      <c r="E97" s="57"/>
      <c r="F97" s="57"/>
      <c r="G97" s="58"/>
    </row>
    <row r="98" spans="1:12" ht="21" customHeight="1" x14ac:dyDescent="0.25">
      <c r="A98" s="54"/>
      <c r="B98" s="56" t="s">
        <v>9</v>
      </c>
      <c r="C98" s="57"/>
      <c r="D98" s="57"/>
      <c r="E98" s="57"/>
      <c r="F98" s="57"/>
      <c r="G98" s="58"/>
    </row>
    <row r="99" spans="1:12" ht="43.5" customHeight="1" x14ac:dyDescent="0.25">
      <c r="A99" s="54"/>
      <c r="B99" s="56" t="s">
        <v>10</v>
      </c>
      <c r="C99" s="58"/>
      <c r="D99" s="56"/>
      <c r="E99" s="58"/>
      <c r="F99" s="56" t="s">
        <v>11</v>
      </c>
      <c r="G99" s="58"/>
    </row>
    <row r="100" spans="1:12" ht="41.25" customHeight="1" x14ac:dyDescent="0.25">
      <c r="A100" s="55"/>
      <c r="B100" s="56" t="s">
        <v>7</v>
      </c>
      <c r="C100" s="58"/>
      <c r="D100" s="17"/>
      <c r="E100" s="17"/>
      <c r="F100" s="17"/>
      <c r="G100" s="17"/>
    </row>
    <row r="101" spans="1:12" ht="21" customHeight="1" x14ac:dyDescent="0.25">
      <c r="A101" s="18"/>
      <c r="B101" s="24">
        <v>0.8</v>
      </c>
      <c r="C101" s="6">
        <v>0.95</v>
      </c>
      <c r="D101" s="7"/>
      <c r="E101" s="6"/>
      <c r="F101" s="7">
        <v>0.8</v>
      </c>
      <c r="G101" s="6">
        <v>0.95</v>
      </c>
    </row>
    <row r="102" spans="1:12" ht="21" customHeight="1" x14ac:dyDescent="0.25">
      <c r="A102" s="8" t="s">
        <v>123</v>
      </c>
      <c r="B102" s="35">
        <v>3.1972</v>
      </c>
      <c r="C102" s="35">
        <v>3.4428000000000001</v>
      </c>
      <c r="D102" s="9"/>
      <c r="E102" s="9"/>
      <c r="F102" s="35">
        <v>2.7688000000000001</v>
      </c>
      <c r="G102" s="35">
        <v>2.9815</v>
      </c>
    </row>
    <row r="103" spans="1:12" ht="21" customHeight="1" x14ac:dyDescent="0.25">
      <c r="A103" s="8" t="s">
        <v>124</v>
      </c>
      <c r="B103" s="35">
        <v>2.1865000000000001</v>
      </c>
      <c r="C103" s="35">
        <v>2.2549999999999999</v>
      </c>
      <c r="D103" s="9"/>
      <c r="E103" s="9"/>
      <c r="F103" s="35">
        <v>1.8935</v>
      </c>
      <c r="G103" s="35">
        <v>1.9528000000000001</v>
      </c>
      <c r="J103" s="39"/>
      <c r="K103" s="39"/>
      <c r="L103" s="39"/>
    </row>
    <row r="104" spans="1:12" ht="21" customHeight="1" x14ac:dyDescent="0.25">
      <c r="A104" s="8" t="s">
        <v>125</v>
      </c>
      <c r="B104" s="35">
        <v>1.5419</v>
      </c>
      <c r="C104" s="35">
        <v>1.5051000000000001</v>
      </c>
      <c r="D104" s="9"/>
      <c r="E104" s="9"/>
      <c r="F104" s="35">
        <v>1.3352999999999999</v>
      </c>
      <c r="G104" s="35">
        <v>1.3035000000000001</v>
      </c>
      <c r="J104" s="37"/>
      <c r="K104" s="37"/>
      <c r="L104" s="37"/>
    </row>
    <row r="105" spans="1:12" ht="21" customHeight="1" x14ac:dyDescent="0.25">
      <c r="A105" s="8" t="s">
        <v>126</v>
      </c>
      <c r="B105" s="35">
        <v>1.3127</v>
      </c>
      <c r="C105" s="35">
        <v>1.24</v>
      </c>
      <c r="D105" s="9"/>
      <c r="E105" s="9"/>
      <c r="F105" s="35">
        <v>1.1368</v>
      </c>
      <c r="G105" s="35">
        <v>1.0738000000000001</v>
      </c>
      <c r="J105" s="37"/>
      <c r="K105" s="37"/>
      <c r="L105" s="37"/>
    </row>
    <row r="106" spans="1:12" ht="21" customHeight="1" x14ac:dyDescent="0.25">
      <c r="A106" s="8" t="s">
        <v>127</v>
      </c>
      <c r="B106" s="35">
        <v>0.98199999999999998</v>
      </c>
      <c r="C106" s="35">
        <v>0.86119999999999997</v>
      </c>
      <c r="D106" s="9"/>
      <c r="E106" s="9"/>
      <c r="F106" s="35">
        <v>0.85040000000000004</v>
      </c>
      <c r="G106" s="35">
        <v>0.74580000000000002</v>
      </c>
      <c r="J106" s="37"/>
      <c r="K106" s="37"/>
      <c r="L106" s="37"/>
    </row>
    <row r="107" spans="1:12" ht="21" customHeight="1" x14ac:dyDescent="0.25">
      <c r="A107" s="8" t="s">
        <v>128</v>
      </c>
      <c r="B107" s="35">
        <v>0.76290000000000002</v>
      </c>
      <c r="C107" s="35">
        <v>0.61819999999999997</v>
      </c>
      <c r="D107" s="9"/>
      <c r="E107" s="9"/>
      <c r="F107" s="35">
        <v>0.66069999999999995</v>
      </c>
      <c r="G107" s="35">
        <v>0.53539999999999999</v>
      </c>
      <c r="J107" s="37"/>
      <c r="K107" s="37"/>
      <c r="L107" s="37"/>
    </row>
    <row r="108" spans="1:12" ht="21" customHeight="1" x14ac:dyDescent="0.25">
      <c r="A108" s="8" t="s">
        <v>129</v>
      </c>
      <c r="B108" s="35">
        <v>3.2625999999999999</v>
      </c>
      <c r="C108" s="35">
        <v>3.5251000000000001</v>
      </c>
      <c r="D108" s="9"/>
      <c r="E108" s="9"/>
      <c r="F108" s="35">
        <v>2.8254000000000001</v>
      </c>
      <c r="G108" s="35">
        <v>3.0527000000000002</v>
      </c>
      <c r="J108" s="37"/>
      <c r="K108" s="37"/>
      <c r="L108" s="37"/>
    </row>
    <row r="109" spans="1:12" ht="21" customHeight="1" x14ac:dyDescent="0.25">
      <c r="A109" s="8" t="s">
        <v>130</v>
      </c>
      <c r="B109" s="35">
        <v>2.2660999999999998</v>
      </c>
      <c r="C109" s="35">
        <v>2.3557999999999999</v>
      </c>
      <c r="D109" s="9"/>
      <c r="E109" s="9"/>
      <c r="F109" s="35">
        <v>1.9624999999999999</v>
      </c>
      <c r="G109" s="35">
        <v>2.0402</v>
      </c>
      <c r="J109" s="37"/>
      <c r="K109" s="37"/>
      <c r="L109" s="37"/>
    </row>
    <row r="110" spans="1:12" ht="21" customHeight="1" x14ac:dyDescent="0.25">
      <c r="A110" s="8" t="s">
        <v>131</v>
      </c>
      <c r="B110" s="35">
        <v>1.6158999999999999</v>
      </c>
      <c r="C110" s="35">
        <v>1.5976999999999999</v>
      </c>
      <c r="D110" s="9"/>
      <c r="E110" s="9"/>
      <c r="F110" s="35">
        <v>1.3994</v>
      </c>
      <c r="G110" s="35">
        <v>1.3835999999999999</v>
      </c>
      <c r="J110" s="37"/>
      <c r="K110" s="37"/>
      <c r="L110" s="37"/>
    </row>
    <row r="111" spans="1:12" ht="21" customHeight="1" x14ac:dyDescent="0.25">
      <c r="A111" s="8" t="s">
        <v>132</v>
      </c>
      <c r="B111" s="35">
        <v>1.3947000000000001</v>
      </c>
      <c r="C111" s="35">
        <v>1.3420000000000001</v>
      </c>
      <c r="D111" s="9"/>
      <c r="E111" s="9"/>
      <c r="F111" s="35">
        <v>1.2078</v>
      </c>
      <c r="G111" s="35">
        <v>1.1621999999999999</v>
      </c>
      <c r="J111" s="37"/>
      <c r="K111" s="37"/>
      <c r="L111" s="37"/>
    </row>
    <row r="112" spans="1:12" ht="21" customHeight="1" x14ac:dyDescent="0.25">
      <c r="A112" s="8" t="s">
        <v>133</v>
      </c>
      <c r="B112" s="35">
        <v>1.0576000000000001</v>
      </c>
      <c r="C112" s="35">
        <v>0.9556</v>
      </c>
      <c r="D112" s="9"/>
      <c r="E112" s="9"/>
      <c r="F112" s="35">
        <v>0.91590000000000005</v>
      </c>
      <c r="G112" s="35">
        <v>0.8276</v>
      </c>
      <c r="J112" s="37"/>
      <c r="K112" s="37"/>
      <c r="L112" s="37"/>
    </row>
    <row r="113" spans="1:7" ht="21" customHeight="1" x14ac:dyDescent="0.25">
      <c r="A113" s="8" t="s">
        <v>134</v>
      </c>
      <c r="B113" s="35">
        <v>0.75690000000000002</v>
      </c>
      <c r="C113" s="35">
        <v>0.61280000000000001</v>
      </c>
      <c r="D113" s="9"/>
      <c r="E113" s="9"/>
      <c r="F113" s="35">
        <v>0.65549999999999997</v>
      </c>
      <c r="G113" s="35">
        <v>0.53069999999999995</v>
      </c>
    </row>
    <row r="114" spans="1:7" ht="21" customHeight="1" x14ac:dyDescent="0.25">
      <c r="A114" s="33"/>
      <c r="B114" s="34"/>
      <c r="C114" s="34"/>
      <c r="D114" s="34"/>
      <c r="E114" s="34"/>
      <c r="F114" s="34"/>
      <c r="G114" s="34"/>
    </row>
    <row r="115" spans="1:7" ht="21" customHeight="1" x14ac:dyDescent="0.25">
      <c r="A115" s="33"/>
      <c r="B115" s="34"/>
      <c r="C115" s="34"/>
      <c r="D115" s="34"/>
      <c r="E115" s="34"/>
      <c r="F115" s="34"/>
      <c r="G115" s="34"/>
    </row>
    <row r="118" spans="1:7" ht="21" hidden="1" customHeight="1" x14ac:dyDescent="0.25">
      <c r="A118" s="8" t="s">
        <v>40</v>
      </c>
    </row>
    <row r="119" spans="1:7" ht="21" hidden="1" customHeight="1" x14ac:dyDescent="0.25">
      <c r="A119" s="8" t="s">
        <v>41</v>
      </c>
    </row>
    <row r="120" spans="1:7" ht="21" hidden="1" customHeight="1" x14ac:dyDescent="0.25">
      <c r="A120" s="8" t="s">
        <v>42</v>
      </c>
    </row>
    <row r="121" spans="1:7" ht="21" hidden="1" customHeight="1" x14ac:dyDescent="0.25">
      <c r="A121" s="8" t="s">
        <v>43</v>
      </c>
    </row>
    <row r="122" spans="1:7" ht="21" hidden="1" customHeight="1" x14ac:dyDescent="0.25">
      <c r="A122" s="8" t="s">
        <v>44</v>
      </c>
    </row>
    <row r="123" spans="1:7" ht="21" hidden="1" customHeight="1" x14ac:dyDescent="0.25">
      <c r="A123" s="8" t="s">
        <v>45</v>
      </c>
    </row>
    <row r="124" spans="1:7" ht="21" hidden="1" customHeight="1" x14ac:dyDescent="0.25">
      <c r="A124" s="8" t="s">
        <v>46</v>
      </c>
    </row>
    <row r="125" spans="1:7" ht="21" hidden="1" customHeight="1" x14ac:dyDescent="0.25">
      <c r="A125" s="8" t="s">
        <v>47</v>
      </c>
    </row>
    <row r="126" spans="1:7" ht="21" hidden="1" customHeight="1" x14ac:dyDescent="0.25">
      <c r="A126" s="8" t="s">
        <v>48</v>
      </c>
    </row>
    <row r="127" spans="1:7" ht="21" hidden="1" customHeight="1" x14ac:dyDescent="0.25">
      <c r="A127" s="8" t="s">
        <v>49</v>
      </c>
    </row>
    <row r="128" spans="1:7" ht="21" hidden="1" customHeight="1" x14ac:dyDescent="0.25">
      <c r="A128" s="8" t="s">
        <v>50</v>
      </c>
    </row>
    <row r="129" spans="1:1" ht="21" hidden="1" customHeight="1" x14ac:dyDescent="0.25">
      <c r="A129" s="8" t="s">
        <v>51</v>
      </c>
    </row>
    <row r="130" spans="1:1" ht="21" hidden="1" customHeight="1" x14ac:dyDescent="0.25">
      <c r="A130" s="8" t="s">
        <v>52</v>
      </c>
    </row>
    <row r="131" spans="1:1" ht="21" hidden="1" customHeight="1" x14ac:dyDescent="0.25">
      <c r="A131" s="8" t="s">
        <v>53</v>
      </c>
    </row>
    <row r="132" spans="1:1" ht="21" hidden="1" customHeight="1" x14ac:dyDescent="0.25">
      <c r="A132" s="8" t="s">
        <v>54</v>
      </c>
    </row>
    <row r="133" spans="1:1" ht="21" hidden="1" customHeight="1" x14ac:dyDescent="0.25">
      <c r="A133" s="8" t="s">
        <v>55</v>
      </c>
    </row>
    <row r="134" spans="1:1" ht="21" hidden="1" customHeight="1" x14ac:dyDescent="0.25">
      <c r="A134" s="8" t="s">
        <v>56</v>
      </c>
    </row>
    <row r="135" spans="1:1" ht="21" hidden="1" customHeight="1" x14ac:dyDescent="0.25">
      <c r="A135" s="8" t="s">
        <v>57</v>
      </c>
    </row>
    <row r="136" spans="1:1" ht="21" hidden="1" customHeight="1" x14ac:dyDescent="0.25">
      <c r="A136" s="8" t="s">
        <v>58</v>
      </c>
    </row>
    <row r="137" spans="1:1" ht="21" hidden="1" customHeight="1" x14ac:dyDescent="0.25">
      <c r="A137" s="8" t="s">
        <v>59</v>
      </c>
    </row>
    <row r="138" spans="1:1" ht="21" hidden="1" customHeight="1" x14ac:dyDescent="0.25">
      <c r="A138" s="8" t="s">
        <v>60</v>
      </c>
    </row>
    <row r="139" spans="1:1" ht="21" hidden="1" customHeight="1" x14ac:dyDescent="0.25">
      <c r="A139" s="8" t="s">
        <v>61</v>
      </c>
    </row>
    <row r="140" spans="1:1" ht="21" hidden="1" customHeight="1" x14ac:dyDescent="0.25">
      <c r="A140" s="8" t="s">
        <v>62</v>
      </c>
    </row>
    <row r="141" spans="1:1" ht="21" hidden="1" customHeight="1" x14ac:dyDescent="0.25">
      <c r="A141" s="8" t="s">
        <v>63</v>
      </c>
    </row>
    <row r="142" spans="1:1" ht="21" hidden="1" customHeight="1" x14ac:dyDescent="0.25">
      <c r="A142" s="8" t="s">
        <v>64</v>
      </c>
    </row>
    <row r="143" spans="1:1" ht="21" hidden="1" customHeight="1" x14ac:dyDescent="0.25">
      <c r="A143" s="8" t="s">
        <v>65</v>
      </c>
    </row>
    <row r="144" spans="1:1" ht="21" hidden="1" customHeight="1" x14ac:dyDescent="0.25">
      <c r="A144" s="8" t="s">
        <v>66</v>
      </c>
    </row>
    <row r="145" spans="1:1" ht="21" hidden="1" customHeight="1" x14ac:dyDescent="0.25">
      <c r="A145" s="8" t="s">
        <v>67</v>
      </c>
    </row>
    <row r="146" spans="1:1" ht="21" hidden="1" customHeight="1" x14ac:dyDescent="0.25">
      <c r="A146" s="8" t="s">
        <v>68</v>
      </c>
    </row>
    <row r="147" spans="1:1" ht="21" hidden="1" customHeight="1" x14ac:dyDescent="0.25">
      <c r="A147" s="8" t="s">
        <v>69</v>
      </c>
    </row>
    <row r="148" spans="1:1" ht="21" hidden="1" customHeight="1" x14ac:dyDescent="0.25">
      <c r="A148" s="8" t="s">
        <v>70</v>
      </c>
    </row>
    <row r="149" spans="1:1" ht="21" hidden="1" customHeight="1" x14ac:dyDescent="0.25">
      <c r="A149" s="8" t="s">
        <v>39</v>
      </c>
    </row>
    <row r="150" spans="1:1" ht="21" hidden="1" customHeight="1" x14ac:dyDescent="0.25">
      <c r="A150" s="8" t="s">
        <v>71</v>
      </c>
    </row>
    <row r="151" spans="1:1" ht="21" hidden="1" customHeight="1" x14ac:dyDescent="0.25">
      <c r="A151" s="8" t="s">
        <v>72</v>
      </c>
    </row>
    <row r="152" spans="1:1" ht="21" hidden="1" customHeight="1" x14ac:dyDescent="0.25">
      <c r="A152" s="8" t="s">
        <v>73</v>
      </c>
    </row>
    <row r="153" spans="1:1" ht="21" hidden="1" customHeight="1" x14ac:dyDescent="0.25">
      <c r="A153" s="8" t="s">
        <v>74</v>
      </c>
    </row>
    <row r="154" spans="1:1" ht="21" hidden="1" customHeight="1" x14ac:dyDescent="0.25">
      <c r="A154" s="8" t="s">
        <v>75</v>
      </c>
    </row>
    <row r="155" spans="1:1" ht="21" hidden="1" customHeight="1" x14ac:dyDescent="0.25">
      <c r="A155" s="8" t="s">
        <v>76</v>
      </c>
    </row>
    <row r="156" spans="1:1" ht="21" hidden="1" customHeight="1" x14ac:dyDescent="0.25">
      <c r="A156" s="8" t="s">
        <v>77</v>
      </c>
    </row>
    <row r="157" spans="1:1" ht="21" hidden="1" customHeight="1" x14ac:dyDescent="0.25">
      <c r="A157" s="8" t="s">
        <v>78</v>
      </c>
    </row>
    <row r="158" spans="1:1" ht="21" hidden="1" customHeight="1" x14ac:dyDescent="0.25">
      <c r="A158" s="8" t="s">
        <v>79</v>
      </c>
    </row>
    <row r="159" spans="1:1" ht="21" hidden="1" customHeight="1" x14ac:dyDescent="0.25">
      <c r="A159" s="8" t="s">
        <v>80</v>
      </c>
    </row>
    <row r="160" spans="1:1" ht="21" hidden="1" customHeight="1" x14ac:dyDescent="0.25">
      <c r="A160" s="8" t="s">
        <v>81</v>
      </c>
    </row>
    <row r="161" spans="1:1" ht="21" hidden="1" customHeight="1" x14ac:dyDescent="0.25">
      <c r="A161" s="8" t="s">
        <v>82</v>
      </c>
    </row>
    <row r="162" spans="1:1" ht="21" hidden="1" customHeight="1" x14ac:dyDescent="0.25">
      <c r="A162" s="8" t="s">
        <v>83</v>
      </c>
    </row>
    <row r="163" spans="1:1" ht="21" hidden="1" customHeight="1" x14ac:dyDescent="0.25">
      <c r="A163" s="8" t="s">
        <v>84</v>
      </c>
    </row>
    <row r="164" spans="1:1" ht="21" hidden="1" customHeight="1" x14ac:dyDescent="0.25">
      <c r="A164" s="8" t="s">
        <v>85</v>
      </c>
    </row>
    <row r="165" spans="1:1" ht="21" hidden="1" customHeight="1" x14ac:dyDescent="0.25">
      <c r="A165" s="8" t="s">
        <v>86</v>
      </c>
    </row>
    <row r="166" spans="1:1" ht="21" hidden="1" customHeight="1" x14ac:dyDescent="0.25">
      <c r="A166" s="8" t="s">
        <v>87</v>
      </c>
    </row>
    <row r="167" spans="1:1" ht="21" hidden="1" customHeight="1" x14ac:dyDescent="0.25">
      <c r="A167" s="8" t="s">
        <v>88</v>
      </c>
    </row>
    <row r="168" spans="1:1" ht="21" hidden="1" customHeight="1" x14ac:dyDescent="0.25">
      <c r="A168" s="8" t="s">
        <v>89</v>
      </c>
    </row>
    <row r="169" spans="1:1" ht="21" hidden="1" customHeight="1" x14ac:dyDescent="0.25">
      <c r="A169" s="8" t="s">
        <v>102</v>
      </c>
    </row>
    <row r="170" spans="1:1" ht="21" hidden="1" customHeight="1" x14ac:dyDescent="0.25">
      <c r="A170" s="8" t="s">
        <v>103</v>
      </c>
    </row>
    <row r="171" spans="1:1" ht="21" hidden="1" customHeight="1" x14ac:dyDescent="0.25">
      <c r="A171" s="8" t="s">
        <v>104</v>
      </c>
    </row>
    <row r="172" spans="1:1" ht="21" hidden="1" customHeight="1" x14ac:dyDescent="0.25">
      <c r="A172" s="8" t="s">
        <v>105</v>
      </c>
    </row>
    <row r="173" spans="1:1" ht="21" hidden="1" customHeight="1" x14ac:dyDescent="0.25">
      <c r="A173" s="8" t="s">
        <v>106</v>
      </c>
    </row>
    <row r="174" spans="1:1" ht="21" hidden="1" customHeight="1" x14ac:dyDescent="0.25">
      <c r="A174" s="8" t="s">
        <v>107</v>
      </c>
    </row>
    <row r="175" spans="1:1" ht="21" hidden="1" customHeight="1" x14ac:dyDescent="0.25">
      <c r="A175" s="8" t="s">
        <v>108</v>
      </c>
    </row>
    <row r="176" spans="1:1" ht="21" hidden="1" customHeight="1" x14ac:dyDescent="0.25">
      <c r="A176" s="8" t="s">
        <v>109</v>
      </c>
    </row>
    <row r="177" spans="1:1" ht="21" hidden="1" customHeight="1" x14ac:dyDescent="0.25">
      <c r="A177" s="8" t="s">
        <v>110</v>
      </c>
    </row>
    <row r="178" spans="1:1" ht="21" hidden="1" customHeight="1" x14ac:dyDescent="0.25">
      <c r="A178" s="8" t="s">
        <v>111</v>
      </c>
    </row>
    <row r="179" spans="1:1" ht="21" hidden="1" customHeight="1" x14ac:dyDescent="0.25">
      <c r="A179" s="8" t="s">
        <v>112</v>
      </c>
    </row>
    <row r="180" spans="1:1" ht="21" hidden="1" customHeight="1" x14ac:dyDescent="0.25">
      <c r="A180" s="8" t="s">
        <v>113</v>
      </c>
    </row>
    <row r="181" spans="1:1" ht="21" hidden="1" customHeight="1" x14ac:dyDescent="0.25">
      <c r="A181" s="8" t="s">
        <v>114</v>
      </c>
    </row>
    <row r="182" spans="1:1" ht="21" hidden="1" customHeight="1" x14ac:dyDescent="0.25">
      <c r="A182" s="8" t="s">
        <v>115</v>
      </c>
    </row>
    <row r="183" spans="1:1" ht="21" hidden="1" customHeight="1" x14ac:dyDescent="0.25">
      <c r="A183" s="8" t="s">
        <v>116</v>
      </c>
    </row>
    <row r="184" spans="1:1" ht="21" hidden="1" customHeight="1" x14ac:dyDescent="0.25">
      <c r="A184" s="8" t="s">
        <v>117</v>
      </c>
    </row>
    <row r="185" spans="1:1" ht="21" hidden="1" customHeight="1" x14ac:dyDescent="0.25">
      <c r="A185" s="8" t="s">
        <v>118</v>
      </c>
    </row>
    <row r="186" spans="1:1" ht="21" hidden="1" customHeight="1" x14ac:dyDescent="0.25">
      <c r="A186" s="8" t="s">
        <v>119</v>
      </c>
    </row>
    <row r="187" spans="1:1" ht="21" hidden="1" customHeight="1" x14ac:dyDescent="0.25">
      <c r="A187" s="8" t="s">
        <v>120</v>
      </c>
    </row>
    <row r="188" spans="1:1" ht="21" hidden="1" customHeight="1" x14ac:dyDescent="0.25">
      <c r="A188" s="8" t="s">
        <v>121</v>
      </c>
    </row>
    <row r="189" spans="1:1" ht="21" hidden="1" customHeight="1" x14ac:dyDescent="0.25">
      <c r="A189" s="8" t="s">
        <v>123</v>
      </c>
    </row>
    <row r="190" spans="1:1" ht="21" hidden="1" customHeight="1" x14ac:dyDescent="0.25">
      <c r="A190" s="8" t="s">
        <v>124</v>
      </c>
    </row>
    <row r="191" spans="1:1" ht="21" hidden="1" customHeight="1" x14ac:dyDescent="0.25">
      <c r="A191" s="8" t="s">
        <v>125</v>
      </c>
    </row>
    <row r="192" spans="1:1" ht="21" hidden="1" customHeight="1" x14ac:dyDescent="0.25">
      <c r="A192" s="8" t="s">
        <v>126</v>
      </c>
    </row>
    <row r="193" spans="1:1" ht="21" hidden="1" customHeight="1" x14ac:dyDescent="0.25">
      <c r="A193" s="8" t="s">
        <v>127</v>
      </c>
    </row>
    <row r="194" spans="1:1" ht="21" hidden="1" customHeight="1" x14ac:dyDescent="0.25">
      <c r="A194" s="8" t="s">
        <v>128</v>
      </c>
    </row>
    <row r="195" spans="1:1" ht="21" hidden="1" customHeight="1" x14ac:dyDescent="0.25">
      <c r="A195" s="8" t="s">
        <v>129</v>
      </c>
    </row>
    <row r="196" spans="1:1" ht="21" hidden="1" customHeight="1" x14ac:dyDescent="0.25">
      <c r="A196" s="8" t="s">
        <v>130</v>
      </c>
    </row>
    <row r="197" spans="1:1" ht="21" hidden="1" customHeight="1" x14ac:dyDescent="0.25">
      <c r="A197" s="8" t="s">
        <v>131</v>
      </c>
    </row>
    <row r="198" spans="1:1" ht="21" hidden="1" customHeight="1" x14ac:dyDescent="0.25">
      <c r="A198" s="8" t="s">
        <v>132</v>
      </c>
    </row>
    <row r="199" spans="1:1" ht="21" hidden="1" customHeight="1" x14ac:dyDescent="0.25">
      <c r="A199" s="8" t="s">
        <v>133</v>
      </c>
    </row>
    <row r="200" spans="1:1" ht="21" hidden="1" customHeight="1" x14ac:dyDescent="0.25">
      <c r="A200" s="8" t="s">
        <v>134</v>
      </c>
    </row>
  </sheetData>
  <sheetProtection algorithmName="SHA-512" hashValue="NEfVfnn3GnV2kcyCh5HMBhAjt9eAFDoPAq/q2C6PaLBI0JpdcB6eeeNzLzY4Kjo/T5u0PUDO9P4b7JPMQD0zdQ==" saltValue="nlPve0dpU3xBs3nWK5PGyA==" spinCount="100000" sheet="1" selectLockedCells="1"/>
  <mergeCells count="39">
    <mergeCell ref="A1:G1"/>
    <mergeCell ref="A2:A5"/>
    <mergeCell ref="B2:G2"/>
    <mergeCell ref="B4:C4"/>
    <mergeCell ref="B5:C5"/>
    <mergeCell ref="D4:E4"/>
    <mergeCell ref="F4:G4"/>
    <mergeCell ref="B3:G3"/>
    <mergeCell ref="A23:G23"/>
    <mergeCell ref="B24:G24"/>
    <mergeCell ref="B25:C25"/>
    <mergeCell ref="B27:G27"/>
    <mergeCell ref="B26:C26"/>
    <mergeCell ref="D26:E26"/>
    <mergeCell ref="F26:G26"/>
    <mergeCell ref="A24:A28"/>
    <mergeCell ref="F47:G47"/>
    <mergeCell ref="F48:G48"/>
    <mergeCell ref="D25:G25"/>
    <mergeCell ref="B48:C48"/>
    <mergeCell ref="B47:C47"/>
    <mergeCell ref="D48:E48"/>
    <mergeCell ref="A46:G46"/>
    <mergeCell ref="D47:E47"/>
    <mergeCell ref="A71:G71"/>
    <mergeCell ref="B72:C72"/>
    <mergeCell ref="D72:E72"/>
    <mergeCell ref="F72:G72"/>
    <mergeCell ref="B73:C73"/>
    <mergeCell ref="D73:E73"/>
    <mergeCell ref="F73:G73"/>
    <mergeCell ref="A96:G96"/>
    <mergeCell ref="A97:A100"/>
    <mergeCell ref="B97:G97"/>
    <mergeCell ref="B98:G98"/>
    <mergeCell ref="B99:C99"/>
    <mergeCell ref="D99:E99"/>
    <mergeCell ref="F99:G99"/>
    <mergeCell ref="B100:C10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EXEMPLO - Inversor Trifásico</vt:lpstr>
      <vt:lpstr>Inversores Trifásicos</vt:lpstr>
      <vt:lpstr>Inversores Monofásicos</vt:lpstr>
      <vt:lpstr>Valores de queda de tensão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MARTINELLO</dc:creator>
  <cp:lastModifiedBy>Alvaro Coelho Bratti</cp:lastModifiedBy>
  <cp:lastPrinted>2024-09-11T18:06:33Z</cp:lastPrinted>
  <dcterms:created xsi:type="dcterms:W3CDTF">2022-04-06T18:01:09Z</dcterms:created>
  <dcterms:modified xsi:type="dcterms:W3CDTF">2024-11-08T12:39:55Z</dcterms:modified>
</cp:coreProperties>
</file>